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БЮДЖЕТА'!$A$10:$E$187</definedName>
    <definedName name="_xlnm.Print_Titles" localSheetId="0">'БЕЗ УЧЕТА СЧЕТОВ БЮДЖЕТА'!$10:$10</definedName>
    <definedName name="_xlnm.Print_Area" localSheetId="0">'БЕЗ УЧЕТА СЧЕТОВ БЮДЖЕТА'!$A$1:$Y$189</definedName>
  </definedNames>
  <calcPr fullCalcOnLoad="1"/>
</workbook>
</file>

<file path=xl/sharedStrings.xml><?xml version="1.0" encoding="utf-8"?>
<sst xmlns="http://schemas.openxmlformats.org/spreadsheetml/2006/main" count="402" uniqueCount="280">
  <si>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</si>
  <si>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</si>
  <si>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</si>
  <si>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</si>
  <si>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</si>
  <si>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</si>
  <si>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</si>
  <si>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</si>
  <si>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</si>
  <si>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</si>
  <si>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</si>
  <si>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</si>
  <si>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</si>
  <si>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</si>
  <si>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</si>
  <si>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</si>
  <si>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</si>
  <si>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</si>
  <si>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</si>
  <si>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</si>
  <si>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</si>
  <si>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</si>
  <si>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</si>
  <si>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</si>
  <si>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</si>
  <si>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</si>
  <si>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</si>
  <si>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</si>
  <si>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</si>
  <si>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</si>
  <si>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</si>
  <si>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</si>
  <si>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</si>
  <si>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</si>
  <si>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</si>
  <si>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</si>
  <si>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</si>
  <si>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</si>
  <si>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</si>
  <si>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</si>
  <si>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</si>
  <si>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</si>
  <si>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</si>
  <si>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</si>
  <si>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</si>
  <si>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</si>
  <si>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</si>
  <si>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</si>
  <si>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</si>
  <si>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</si>
  <si>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</si>
  <si>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</si>
  <si>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</si>
  <si>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</si>
  <si>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</si>
  <si>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</si>
  <si>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</si>
  <si>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</si>
  <si>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</si>
  <si>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</si>
  <si>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</si>
  <si>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</si>
  <si>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</si>
  <si>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</si>
  <si>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</si>
  <si>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</si>
  <si>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</si>
  <si>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</si>
  <si>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</si>
  <si>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</si>
  <si>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</si>
  <si>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</si>
  <si>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</si>
  <si>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</si>
  <si>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</si>
  <si>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</si>
  <si>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</si>
  <si>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</si>
  <si>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</si>
  <si>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</si>
  <si>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</si>
  <si>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</si>
  <si>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</si>
  <si>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</si>
  <si>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</si>
  <si>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</si>
  <si>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</si>
  <si>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</si>
  <si>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</si>
  <si>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</si>
  <si>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</si>
  <si>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</si>
  <si>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</si>
  <si>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</si>
  <si>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</si>
  <si>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</si>
  <si>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</si>
  <si>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</si>
  <si>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</si>
  <si>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</si>
  <si>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</si>
  <si>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</si>
  <si>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</si>
  <si>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</si>
  <si>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</si>
  <si>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</si>
  <si>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</si>
  <si>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</si>
  <si>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</si>
  <si>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</si>
  <si>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</si>
  <si>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</si>
  <si>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</si>
  <si>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</si>
  <si>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</si>
  <si>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</si>
  <si>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</si>
  <si>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</si>
  <si>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</si>
  <si>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</si>
  <si>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</si>
  <si>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</si>
  <si>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</si>
  <si>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</si>
  <si>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</si>
  <si>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</si>
  <si>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</si>
  <si>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</si>
  <si>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</si>
  <si>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</si>
  <si>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</si>
  <si>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</si>
  <si>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</si>
  <si>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</si>
  <si>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Расходы на мероприятия по созданию многофункционального центра по предоставлению государственных (муниципальных) услуг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</si>
  <si>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</si>
  <si>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</si>
  <si>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</si>
  <si>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</si>
  <si>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</si>
  <si>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районного бюджета на 2016 год по финансовому обеспечению муниципальных программ Михайловского муниципального района и непрограммным направлениям деятельности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</si>
  <si>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</si>
  <si>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</si>
  <si>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</si>
  <si>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</si>
  <si>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</si>
  <si>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</si>
  <si>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</si>
  <si>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</si>
  <si>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</si>
  <si>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</si>
  <si>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</si>
  <si>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0310000690</t>
  </si>
  <si>
    <t>0310001690</t>
  </si>
  <si>
    <t>0310011690</t>
  </si>
  <si>
    <t>0310092420</t>
  </si>
  <si>
    <t>0310093050</t>
  </si>
  <si>
    <t>0310093060</t>
  </si>
  <si>
    <t>0310020690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</si>
  <si>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</si>
  <si>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</si>
  <si>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</si>
  <si>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</si>
  <si>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</si>
  <si>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</si>
  <si>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</si>
  <si>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</si>
  <si>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</si>
  <si>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</si>
  <si>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</si>
  <si>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</si>
  <si>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</si>
  <si>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</si>
  <si>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</si>
  <si>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</si>
  <si>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</si>
  <si>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</si>
  <si>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</si>
  <si>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</si>
  <si>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</si>
  <si>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</si>
  <si>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</si>
  <si>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</si>
  <si>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</si>
  <si>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</si>
  <si>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</si>
  <si>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</si>
  <si>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</si>
  <si>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</si>
  <si>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</si>
  <si>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</si>
  <si>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</si>
  <si>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</si>
  <si>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</si>
  <si>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</si>
  <si>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</si>
  <si>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</si>
  <si>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</si>
  <si>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</si>
  <si>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</si>
  <si>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</si>
  <si>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</si>
  <si>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</si>
  <si>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</si>
  <si>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</si>
  <si>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</si>
  <si>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</si>
  <si>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</si>
  <si>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</si>
  <si>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</si>
  <si>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</si>
  <si>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</si>
  <si>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</si>
  <si>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</si>
  <si>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</si>
  <si>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</si>
  <si>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</si>
  <si>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</si>
  <si>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</si>
  <si>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</si>
  <si>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</si>
  <si>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</si>
  <si>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</si>
  <si>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</si>
  <si>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</si>
  <si>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9990000690</t>
  </si>
  <si>
    <t>9990053920</t>
  </si>
  <si>
    <t>2200092075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</si>
  <si>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</si>
  <si>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</si>
  <si>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9990000710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</si>
  <si>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</si>
  <si>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</si>
  <si>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</si>
  <si>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</si>
  <si>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</si>
  <si>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</si>
  <si>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</si>
  <si>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</si>
  <si>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</si>
  <si>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</si>
  <si>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</si>
  <si>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</si>
  <si>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</si>
  <si>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</si>
  <si>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</si>
  <si>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</si>
  <si>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</si>
  <si>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</si>
  <si>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</si>
  <si>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</si>
  <si>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</si>
  <si>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</si>
  <si>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</si>
  <si>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0500001610</t>
  </si>
  <si>
    <t>Мероприятия районных бюджетных муниципальных учреждений по созданию доступной среды для инвалидов</t>
  </si>
  <si>
    <t>08000R0645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</si>
  <si>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</si>
  <si>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</si>
  <si>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</si>
  <si>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</si>
  <si>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</si>
  <si>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</si>
  <si>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</si>
  <si>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</si>
  <si>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</si>
  <si>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</si>
  <si>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>Выплата денежного поощрения лучшим работникам муниципальных учреждений культуры</t>
  </si>
  <si>
    <t xml:space="preserve">Мероприятия учреждений по сохранению и развитию учреждений библиотечного обслуживания </t>
  </si>
  <si>
    <t>1620051470</t>
  </si>
  <si>
    <t>1620051480</t>
  </si>
  <si>
    <t>1620082690</t>
  </si>
  <si>
    <t>01000R0200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</si>
  <si>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</si>
  <si>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9990053910</t>
  </si>
  <si>
    <t>Исполнено</t>
  </si>
  <si>
    <t>% Исполнения</t>
  </si>
  <si>
    <t>06301R0200</t>
  </si>
  <si>
    <t xml:space="preserve">Приложение 4 к решению </t>
  </si>
  <si>
    <t>№ 102 от 25.08.2016г.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</si>
</sst>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168" fontId="11" fillId="33" borderId="19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0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49" fontId="11" fillId="38" borderId="23" xfId="0" applyNumberFormat="1" applyFont="1" applyFill="1" applyBorder="1" applyAlignment="1">
      <alignment horizontal="center" vertical="center" wrapText="1"/>
    </xf>
    <xf numFmtId="0" fontId="11" fillId="38" borderId="23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6" xfId="0" applyNumberFormat="1" applyFont="1" applyFill="1" applyBorder="1" applyAlignment="1">
      <alignment horizontal="center" vertical="center" wrapText="1"/>
    </xf>
    <xf numFmtId="49" fontId="6" fillId="39" borderId="26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49" fontId="11" fillId="37" borderId="26" xfId="0" applyNumberFormat="1" applyFont="1" applyFill="1" applyBorder="1" applyAlignment="1">
      <alignment horizontal="center" vertical="center" wrapText="1"/>
    </xf>
    <xf numFmtId="0" fontId="11" fillId="37" borderId="26" xfId="0" applyFont="1" applyFill="1" applyBorder="1" applyAlignment="1">
      <alignment horizontal="center" vertical="center" wrapText="1"/>
    </xf>
    <xf numFmtId="49" fontId="11" fillId="35" borderId="26" xfId="0" applyNumberFormat="1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left" vertical="center" wrapText="1"/>
    </xf>
    <xf numFmtId="0" fontId="2" fillId="37" borderId="26" xfId="0" applyFont="1" applyFill="1" applyBorder="1" applyAlignment="1">
      <alignment horizontal="center" vertical="center" wrapText="1"/>
    </xf>
    <xf numFmtId="49" fontId="2" fillId="37" borderId="26" xfId="0" applyNumberFormat="1" applyFont="1" applyFill="1" applyBorder="1" applyAlignment="1">
      <alignment horizontal="center" vertical="center" shrinkToFit="1"/>
    </xf>
    <xf numFmtId="0" fontId="2" fillId="35" borderId="26" xfId="0" applyFont="1" applyFill="1" applyBorder="1" applyAlignment="1">
      <alignment horizontal="center" vertical="center" wrapText="1"/>
    </xf>
    <xf numFmtId="49" fontId="2" fillId="35" borderId="26" xfId="0" applyNumberFormat="1" applyFont="1" applyFill="1" applyBorder="1" applyAlignment="1">
      <alignment horizontal="center" vertical="center" shrinkToFit="1"/>
    </xf>
    <xf numFmtId="0" fontId="2" fillId="38" borderId="26" xfId="0" applyFont="1" applyFill="1" applyBorder="1" applyAlignment="1">
      <alignment horizontal="center" vertical="center" wrapText="1"/>
    </xf>
    <xf numFmtId="49" fontId="2" fillId="38" borderId="26" xfId="0" applyNumberFormat="1" applyFont="1" applyFill="1" applyBorder="1" applyAlignment="1">
      <alignment horizontal="center" vertical="center" shrinkToFi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5" borderId="22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40" borderId="26" xfId="0" applyFont="1" applyFill="1" applyBorder="1" applyAlignment="1">
      <alignment horizontal="center" vertical="center" wrapText="1"/>
    </xf>
    <xf numFmtId="49" fontId="2" fillId="40" borderId="26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4" fontId="2" fillId="40" borderId="10" xfId="0" applyNumberFormat="1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" fontId="11" fillId="33" borderId="29" xfId="0" applyNumberFormat="1" applyFont="1" applyFill="1" applyBorder="1" applyAlignment="1">
      <alignment horizontal="center" vertical="center" wrapText="1"/>
    </xf>
    <xf numFmtId="43" fontId="4" fillId="41" borderId="10" xfId="60" applyFont="1" applyFill="1" applyBorder="1" applyAlignment="1">
      <alignment horizontal="center" vertical="center" wrapText="1"/>
    </xf>
    <xf numFmtId="2" fontId="1" fillId="41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4" fontId="6" fillId="39" borderId="10" xfId="0" applyNumberFormat="1" applyFont="1" applyFill="1" applyBorder="1" applyAlignment="1">
      <alignment horizontal="center" vertical="center" wrapText="1"/>
    </xf>
    <xf numFmtId="4" fontId="6" fillId="39" borderId="10" xfId="0" applyNumberFormat="1" applyFont="1" applyFill="1" applyBorder="1" applyAlignment="1">
      <alignment horizontal="center" vertical="center" shrinkToFit="1"/>
    </xf>
    <xf numFmtId="4" fontId="6" fillId="38" borderId="10" xfId="0" applyNumberFormat="1" applyFont="1" applyFill="1" applyBorder="1" applyAlignment="1">
      <alignment horizontal="center" vertical="center" shrinkToFit="1"/>
    </xf>
    <xf numFmtId="4" fontId="11" fillId="35" borderId="22" xfId="0" applyNumberFormat="1" applyFont="1" applyFill="1" applyBorder="1" applyAlignment="1">
      <alignment horizontal="center" vertical="center" wrapText="1"/>
    </xf>
    <xf numFmtId="4" fontId="11" fillId="37" borderId="10" xfId="0" applyNumberFormat="1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49" fontId="2" fillId="37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89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6" hidden="1" customWidth="1"/>
    <col min="24" max="24" width="16.00390625" style="163" customWidth="1"/>
    <col min="25" max="25" width="9.125" style="2" customWidth="1"/>
    <col min="26" max="26" width="15.25390625" style="2" customWidth="1"/>
    <col min="27" max="16384" width="9.125" style="2" customWidth="1"/>
  </cols>
  <sheetData>
    <row r="2" spans="2:21" ht="18.75">
      <c r="B2" s="174" t="s">
        <v>278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2:21" ht="18.75">
      <c r="B3" s="175" t="s">
        <v>78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2:21" ht="18.75">
      <c r="B4" s="176" t="s">
        <v>279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59"/>
    </row>
    <row r="6" spans="2:23" ht="12.75">
      <c r="B6" s="2"/>
      <c r="V6" s="2"/>
      <c r="W6" s="2"/>
    </row>
    <row r="7" spans="1:23" ht="30.75" customHeight="1">
      <c r="A7" s="173" t="s">
        <v>27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V7" s="2"/>
      <c r="W7" s="2"/>
    </row>
    <row r="8" spans="1:23" ht="57" customHeight="1">
      <c r="A8" s="172" t="s">
        <v>140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V8" s="2"/>
      <c r="W8" s="2"/>
    </row>
    <row r="9" spans="1:23" ht="16.5" thickBot="1">
      <c r="A9" s="38"/>
      <c r="B9" s="38"/>
      <c r="C9" s="38"/>
      <c r="D9" s="38"/>
      <c r="E9" s="38" t="s">
        <v>76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W9" s="43" t="s">
        <v>24</v>
      </c>
    </row>
    <row r="10" spans="1:25" ht="48" thickBot="1">
      <c r="A10" s="88" t="s">
        <v>0</v>
      </c>
      <c r="B10" s="88" t="s">
        <v>17</v>
      </c>
      <c r="C10" s="73" t="s">
        <v>1</v>
      </c>
      <c r="D10" s="73"/>
      <c r="E10" s="88" t="s">
        <v>4</v>
      </c>
      <c r="F10" s="20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31" t="s">
        <v>4</v>
      </c>
      <c r="V10" s="44" t="s">
        <v>26</v>
      </c>
      <c r="W10" s="158" t="s">
        <v>25</v>
      </c>
      <c r="X10" s="164" t="s">
        <v>275</v>
      </c>
      <c r="Y10" s="161" t="s">
        <v>276</v>
      </c>
    </row>
    <row r="11" spans="1:25" ht="25.5" customHeight="1" thickBot="1">
      <c r="A11" s="89" t="s">
        <v>77</v>
      </c>
      <c r="B11" s="90" t="s">
        <v>2</v>
      </c>
      <c r="C11" s="91"/>
      <c r="D11" s="90" t="s">
        <v>141</v>
      </c>
      <c r="E11" s="123">
        <f>E18+E22+E52+E60+E64+E69+E73+E79+E82+E85+E88+E91+E103+E12+E56+E49+E106+E110</f>
        <v>500996.6087599999</v>
      </c>
      <c r="F11" s="74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159"/>
      <c r="X11" s="165">
        <f>X18+X22+X52+X60+X64+X69+X73+X79+X82+X85+X88+X91+X103+X12+X56+X49+X106+X110</f>
        <v>276047.50646999996</v>
      </c>
      <c r="Y11" s="162">
        <f>X11/E11*100</f>
        <v>55.09967565513786</v>
      </c>
    </row>
    <row r="12" spans="1:25" ht="19.5" customHeight="1" thickBot="1">
      <c r="A12" s="102" t="s">
        <v>113</v>
      </c>
      <c r="B12" s="103" t="s">
        <v>85</v>
      </c>
      <c r="C12" s="104"/>
      <c r="D12" s="103" t="s">
        <v>142</v>
      </c>
      <c r="E12" s="105">
        <f>E13</f>
        <v>1853.5356</v>
      </c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6"/>
      <c r="W12" s="159"/>
      <c r="X12" s="105">
        <f>X13</f>
        <v>580.9356</v>
      </c>
      <c r="Y12" s="162">
        <f aca="true" t="shared" si="0" ref="Y12:Y76">X12/E12*100</f>
        <v>31.34202547822659</v>
      </c>
    </row>
    <row r="13" spans="1:25" ht="18" customHeight="1" thickBot="1">
      <c r="A13" s="80" t="s">
        <v>18</v>
      </c>
      <c r="B13" s="106" t="s">
        <v>85</v>
      </c>
      <c r="C13" s="107"/>
      <c r="D13" s="106" t="s">
        <v>142</v>
      </c>
      <c r="E13" s="108">
        <f>E14+E15+E16+E17</f>
        <v>1853.5356</v>
      </c>
      <c r="F13" s="108">
        <f aca="true" t="shared" si="1" ref="F13:X13">F14+F15+F16+F17</f>
        <v>0</v>
      </c>
      <c r="G13" s="108">
        <f t="shared" si="1"/>
        <v>0</v>
      </c>
      <c r="H13" s="108">
        <f t="shared" si="1"/>
        <v>0</v>
      </c>
      <c r="I13" s="108">
        <f t="shared" si="1"/>
        <v>0</v>
      </c>
      <c r="J13" s="108">
        <f t="shared" si="1"/>
        <v>0</v>
      </c>
      <c r="K13" s="108">
        <f t="shared" si="1"/>
        <v>0</v>
      </c>
      <c r="L13" s="108">
        <f t="shared" si="1"/>
        <v>0</v>
      </c>
      <c r="M13" s="108">
        <f t="shared" si="1"/>
        <v>0</v>
      </c>
      <c r="N13" s="108">
        <f t="shared" si="1"/>
        <v>0</v>
      </c>
      <c r="O13" s="108">
        <f t="shared" si="1"/>
        <v>0</v>
      </c>
      <c r="P13" s="108">
        <f t="shared" si="1"/>
        <v>0</v>
      </c>
      <c r="Q13" s="108">
        <f t="shared" si="1"/>
        <v>0</v>
      </c>
      <c r="R13" s="108">
        <f t="shared" si="1"/>
        <v>0</v>
      </c>
      <c r="S13" s="108">
        <f t="shared" si="1"/>
        <v>0</v>
      </c>
      <c r="T13" s="108">
        <f t="shared" si="1"/>
        <v>0</v>
      </c>
      <c r="U13" s="108">
        <f t="shared" si="1"/>
        <v>0</v>
      </c>
      <c r="V13" s="108">
        <f t="shared" si="1"/>
        <v>0</v>
      </c>
      <c r="W13" s="108">
        <f t="shared" si="1"/>
        <v>0</v>
      </c>
      <c r="X13" s="108">
        <f t="shared" si="1"/>
        <v>580.9356</v>
      </c>
      <c r="Y13" s="162">
        <f t="shared" si="0"/>
        <v>31.34202547822659</v>
      </c>
    </row>
    <row r="14" spans="1:25" ht="25.5" customHeight="1" thickBot="1">
      <c r="A14" s="67" t="s">
        <v>84</v>
      </c>
      <c r="B14" s="109" t="s">
        <v>85</v>
      </c>
      <c r="C14" s="110"/>
      <c r="D14" s="109" t="s">
        <v>143</v>
      </c>
      <c r="E14" s="111">
        <v>1419.75</v>
      </c>
      <c r="F14" s="74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6"/>
      <c r="W14" s="159"/>
      <c r="X14" s="111">
        <v>147.15</v>
      </c>
      <c r="Y14" s="162">
        <f t="shared" si="0"/>
        <v>10.364500792393027</v>
      </c>
    </row>
    <row r="15" spans="1:25" ht="25.5" customHeight="1" thickBot="1">
      <c r="A15" s="67" t="s">
        <v>263</v>
      </c>
      <c r="B15" s="109" t="s">
        <v>85</v>
      </c>
      <c r="C15" s="110"/>
      <c r="D15" s="109" t="s">
        <v>265</v>
      </c>
      <c r="E15" s="111">
        <v>197.96483</v>
      </c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159"/>
      <c r="X15" s="111">
        <v>197.96483</v>
      </c>
      <c r="Y15" s="162">
        <f t="shared" si="0"/>
        <v>100</v>
      </c>
    </row>
    <row r="16" spans="1:27" ht="25.5" customHeight="1" thickBot="1">
      <c r="A16" s="67" t="s">
        <v>264</v>
      </c>
      <c r="B16" s="109" t="s">
        <v>85</v>
      </c>
      <c r="C16" s="110"/>
      <c r="D16" s="109" t="s">
        <v>272</v>
      </c>
      <c r="E16" s="111">
        <v>235.82077</v>
      </c>
      <c r="F16" s="74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6"/>
      <c r="W16" s="159"/>
      <c r="X16" s="111">
        <v>0</v>
      </c>
      <c r="Y16" s="162">
        <f t="shared" si="0"/>
        <v>0</v>
      </c>
      <c r="AA16" s="171"/>
    </row>
    <row r="17" spans="1:27" ht="25.5" customHeight="1" thickBot="1">
      <c r="A17" s="67" t="s">
        <v>264</v>
      </c>
      <c r="B17" s="109" t="s">
        <v>85</v>
      </c>
      <c r="C17" s="110"/>
      <c r="D17" s="109" t="s">
        <v>277</v>
      </c>
      <c r="E17" s="111">
        <v>0</v>
      </c>
      <c r="F17" s="74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6"/>
      <c r="W17" s="159"/>
      <c r="X17" s="111">
        <v>235.82077</v>
      </c>
      <c r="Y17" s="162">
        <v>0</v>
      </c>
      <c r="AA17" s="171"/>
    </row>
    <row r="18" spans="1:25" ht="32.25" thickBot="1">
      <c r="A18" s="13" t="s">
        <v>93</v>
      </c>
      <c r="B18" s="16">
        <v>951</v>
      </c>
      <c r="C18" s="9"/>
      <c r="D18" s="9" t="s">
        <v>145</v>
      </c>
      <c r="E18" s="116">
        <f>E19</f>
        <v>10233.253</v>
      </c>
      <c r="F18" s="74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6"/>
      <c r="W18" s="159"/>
      <c r="X18" s="10">
        <f>X19</f>
        <v>7381.69516</v>
      </c>
      <c r="Y18" s="162">
        <f t="shared" si="0"/>
        <v>72.13439519183196</v>
      </c>
    </row>
    <row r="19" spans="1:25" ht="16.5" thickBot="1">
      <c r="A19" s="80" t="s">
        <v>18</v>
      </c>
      <c r="B19" s="77">
        <v>951</v>
      </c>
      <c r="C19" s="78"/>
      <c r="D19" s="77" t="s">
        <v>145</v>
      </c>
      <c r="E19" s="121">
        <f>E20+E21</f>
        <v>10233.253</v>
      </c>
      <c r="F19" s="74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6"/>
      <c r="W19" s="159"/>
      <c r="X19" s="79">
        <f>X20+X21</f>
        <v>7381.69516</v>
      </c>
      <c r="Y19" s="162">
        <f t="shared" si="0"/>
        <v>72.13439519183196</v>
      </c>
    </row>
    <row r="20" spans="1:25" ht="32.25" thickBot="1">
      <c r="A20" s="64" t="s">
        <v>47</v>
      </c>
      <c r="B20" s="71">
        <v>951</v>
      </c>
      <c r="C20" s="65"/>
      <c r="D20" s="63" t="s">
        <v>144</v>
      </c>
      <c r="E20" s="115">
        <v>10000</v>
      </c>
      <c r="F20" s="74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6"/>
      <c r="W20" s="159"/>
      <c r="X20" s="66">
        <v>7335.69516</v>
      </c>
      <c r="Y20" s="162">
        <f t="shared" si="0"/>
        <v>73.3569516</v>
      </c>
    </row>
    <row r="21" spans="1:25" ht="19.5" thickBot="1">
      <c r="A21" s="64" t="s">
        <v>131</v>
      </c>
      <c r="B21" s="71">
        <v>951</v>
      </c>
      <c r="C21" s="65"/>
      <c r="D21" s="63" t="s">
        <v>144</v>
      </c>
      <c r="E21" s="115">
        <v>233.253</v>
      </c>
      <c r="F21" s="74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6"/>
      <c r="W21" s="159"/>
      <c r="X21" s="66">
        <v>46</v>
      </c>
      <c r="Y21" s="162">
        <f t="shared" si="0"/>
        <v>19.72107539881588</v>
      </c>
    </row>
    <row r="22" spans="1:25" ht="16.5" thickBot="1">
      <c r="A22" s="13" t="s">
        <v>114</v>
      </c>
      <c r="B22" s="16">
        <v>953</v>
      </c>
      <c r="C22" s="9"/>
      <c r="D22" s="9" t="s">
        <v>148</v>
      </c>
      <c r="E22" s="116">
        <f>E23</f>
        <v>428725.69736999995</v>
      </c>
      <c r="F22" s="74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159"/>
      <c r="X22" s="10">
        <f>X23</f>
        <v>249923.94523</v>
      </c>
      <c r="Y22" s="162">
        <f t="shared" si="0"/>
        <v>58.29460346397431</v>
      </c>
    </row>
    <row r="23" spans="1:25" ht="26.25" thickBot="1">
      <c r="A23" s="80" t="s">
        <v>20</v>
      </c>
      <c r="B23" s="77" t="s">
        <v>19</v>
      </c>
      <c r="C23" s="78"/>
      <c r="D23" s="77" t="s">
        <v>141</v>
      </c>
      <c r="E23" s="121">
        <f>E24+E28+E39+E46+E42</f>
        <v>428725.69736999995</v>
      </c>
      <c r="F23" s="74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  <c r="W23" s="159"/>
      <c r="X23" s="79">
        <f>X24+X28+X39+X46+X42</f>
        <v>249923.94523</v>
      </c>
      <c r="Y23" s="162">
        <f t="shared" si="0"/>
        <v>58.29460346397431</v>
      </c>
    </row>
    <row r="24" spans="1:25" ht="19.5" customHeight="1" thickBot="1">
      <c r="A24" s="82" t="s">
        <v>64</v>
      </c>
      <c r="B24" s="18">
        <v>953</v>
      </c>
      <c r="C24" s="6"/>
      <c r="D24" s="6" t="s">
        <v>146</v>
      </c>
      <c r="E24" s="124">
        <f>E25+E27+E26</f>
        <v>89624.27153</v>
      </c>
      <c r="F24" s="74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6"/>
      <c r="W24" s="159"/>
      <c r="X24" s="7">
        <f>X25+X27+X26</f>
        <v>50139.6727</v>
      </c>
      <c r="Y24" s="162">
        <f t="shared" si="0"/>
        <v>55.94430152017104</v>
      </c>
    </row>
    <row r="25" spans="1:25" ht="32.25" thickBot="1">
      <c r="A25" s="61" t="s">
        <v>47</v>
      </c>
      <c r="B25" s="62">
        <v>953</v>
      </c>
      <c r="C25" s="63"/>
      <c r="D25" s="63" t="s">
        <v>147</v>
      </c>
      <c r="E25" s="115">
        <v>29394.31011</v>
      </c>
      <c r="F25" s="74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159"/>
      <c r="X25" s="66">
        <v>17013.1512</v>
      </c>
      <c r="Y25" s="162">
        <f t="shared" si="0"/>
        <v>57.87906277212505</v>
      </c>
    </row>
    <row r="26" spans="1:25" ht="32.25" thickBot="1">
      <c r="A26" s="64" t="s">
        <v>81</v>
      </c>
      <c r="B26" s="62">
        <v>953</v>
      </c>
      <c r="C26" s="63"/>
      <c r="D26" s="63" t="s">
        <v>149</v>
      </c>
      <c r="E26" s="115">
        <v>1475.96142</v>
      </c>
      <c r="F26" s="74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6"/>
      <c r="W26" s="159"/>
      <c r="X26" s="66">
        <v>601.445</v>
      </c>
      <c r="Y26" s="162">
        <f t="shared" si="0"/>
        <v>40.74937134874433</v>
      </c>
    </row>
    <row r="27" spans="1:25" ht="51" customHeight="1" thickBot="1">
      <c r="A27" s="67" t="s">
        <v>65</v>
      </c>
      <c r="B27" s="62">
        <v>953</v>
      </c>
      <c r="C27" s="63"/>
      <c r="D27" s="63" t="s">
        <v>150</v>
      </c>
      <c r="E27" s="115">
        <v>58754</v>
      </c>
      <c r="F27" s="74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6"/>
      <c r="W27" s="159"/>
      <c r="X27" s="66">
        <v>32525.0765</v>
      </c>
      <c r="Y27" s="162">
        <f t="shared" si="0"/>
        <v>55.3580632807979</v>
      </c>
    </row>
    <row r="28" spans="1:25" ht="23.25" customHeight="1" thickBot="1">
      <c r="A28" s="83" t="s">
        <v>66</v>
      </c>
      <c r="B28" s="81">
        <v>953</v>
      </c>
      <c r="C28" s="6"/>
      <c r="D28" s="6" t="s">
        <v>151</v>
      </c>
      <c r="E28" s="124">
        <f>E29+E30+E33+E34+E36+E37+E35+E31+E38+E32</f>
        <v>307749.95858</v>
      </c>
      <c r="F28" s="74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  <c r="W28" s="159"/>
      <c r="X28" s="7">
        <f>X29+X30+X33+X34+X36+X37+X35+X31+X38+X32</f>
        <v>183973.70265000002</v>
      </c>
      <c r="Y28" s="162">
        <f t="shared" si="0"/>
        <v>59.78025261120412</v>
      </c>
    </row>
    <row r="29" spans="1:25" ht="32.25" thickBot="1">
      <c r="A29" s="61" t="s">
        <v>34</v>
      </c>
      <c r="B29" s="62">
        <v>953</v>
      </c>
      <c r="C29" s="63"/>
      <c r="D29" s="63" t="s">
        <v>152</v>
      </c>
      <c r="E29" s="115">
        <v>0</v>
      </c>
      <c r="F29" s="74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  <c r="W29" s="159"/>
      <c r="X29" s="66">
        <v>0</v>
      </c>
      <c r="Y29" s="162">
        <v>0</v>
      </c>
    </row>
    <row r="30" spans="1:25" ht="32.25" thickBot="1">
      <c r="A30" s="61" t="s">
        <v>47</v>
      </c>
      <c r="B30" s="62">
        <v>953</v>
      </c>
      <c r="C30" s="63"/>
      <c r="D30" s="63" t="s">
        <v>153</v>
      </c>
      <c r="E30" s="115">
        <v>56782.2426</v>
      </c>
      <c r="F30" s="74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  <c r="W30" s="159"/>
      <c r="X30" s="66">
        <v>32796.56762</v>
      </c>
      <c r="Y30" s="162">
        <f t="shared" si="0"/>
        <v>57.758493004642276</v>
      </c>
    </row>
    <row r="31" spans="1:25" ht="32.25" thickBot="1">
      <c r="A31" s="64" t="s">
        <v>90</v>
      </c>
      <c r="B31" s="62">
        <v>953</v>
      </c>
      <c r="C31" s="63"/>
      <c r="D31" s="63" t="s">
        <v>154</v>
      </c>
      <c r="E31" s="115">
        <v>4212.71598</v>
      </c>
      <c r="F31" s="74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159"/>
      <c r="X31" s="66">
        <v>1242.43288</v>
      </c>
      <c r="Y31" s="162">
        <f t="shared" si="0"/>
        <v>29.492443494849613</v>
      </c>
    </row>
    <row r="32" spans="1:25" ht="16.5" thickBot="1">
      <c r="A32" s="148" t="s">
        <v>139</v>
      </c>
      <c r="B32" s="62">
        <v>953</v>
      </c>
      <c r="C32" s="63"/>
      <c r="D32" s="63" t="s">
        <v>155</v>
      </c>
      <c r="E32" s="115">
        <v>0</v>
      </c>
      <c r="F32" s="74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6"/>
      <c r="W32" s="159"/>
      <c r="X32" s="66">
        <v>0</v>
      </c>
      <c r="Y32" s="162">
        <v>0</v>
      </c>
    </row>
    <row r="33" spans="1:25" ht="32.25" thickBot="1">
      <c r="A33" s="61" t="s">
        <v>67</v>
      </c>
      <c r="B33" s="84">
        <v>953</v>
      </c>
      <c r="C33" s="63"/>
      <c r="D33" s="63" t="s">
        <v>156</v>
      </c>
      <c r="E33" s="115">
        <v>5835</v>
      </c>
      <c r="F33" s="74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  <c r="W33" s="159"/>
      <c r="X33" s="66">
        <v>2930.001</v>
      </c>
      <c r="Y33" s="162">
        <f t="shared" si="0"/>
        <v>50.214241645244215</v>
      </c>
    </row>
    <row r="34" spans="1:25" ht="48" customHeight="1" thickBot="1">
      <c r="A34" s="85" t="s">
        <v>68</v>
      </c>
      <c r="B34" s="86">
        <v>953</v>
      </c>
      <c r="C34" s="63"/>
      <c r="D34" s="63" t="s">
        <v>157</v>
      </c>
      <c r="E34" s="115">
        <v>237145</v>
      </c>
      <c r="F34" s="74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  <c r="W34" s="159"/>
      <c r="X34" s="66">
        <v>144391.69326</v>
      </c>
      <c r="Y34" s="162">
        <f t="shared" si="0"/>
        <v>60.88751323451896</v>
      </c>
    </row>
    <row r="35" spans="1:25" ht="33" customHeight="1" thickBot="1">
      <c r="A35" s="87" t="s">
        <v>71</v>
      </c>
      <c r="B35" s="71">
        <v>953</v>
      </c>
      <c r="C35" s="63"/>
      <c r="D35" s="63" t="s">
        <v>158</v>
      </c>
      <c r="E35" s="115">
        <v>0</v>
      </c>
      <c r="F35" s="74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  <c r="W35" s="159"/>
      <c r="X35" s="66">
        <v>0</v>
      </c>
      <c r="Y35" s="162">
        <v>0</v>
      </c>
    </row>
    <row r="36" spans="1:25" ht="33" customHeight="1" thickBot="1">
      <c r="A36" s="87" t="s">
        <v>72</v>
      </c>
      <c r="B36" s="71">
        <v>953</v>
      </c>
      <c r="C36" s="63"/>
      <c r="D36" s="63" t="s">
        <v>159</v>
      </c>
      <c r="E36" s="115">
        <v>700</v>
      </c>
      <c r="F36" s="74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159"/>
      <c r="X36" s="66">
        <v>96.4</v>
      </c>
      <c r="Y36" s="162">
        <f t="shared" si="0"/>
        <v>13.771428571428574</v>
      </c>
    </row>
    <row r="37" spans="1:25" ht="20.25" customHeight="1" thickBot="1">
      <c r="A37" s="67" t="s">
        <v>73</v>
      </c>
      <c r="B37" s="62">
        <v>953</v>
      </c>
      <c r="C37" s="63"/>
      <c r="D37" s="63" t="s">
        <v>160</v>
      </c>
      <c r="E37" s="115">
        <v>3075</v>
      </c>
      <c r="F37" s="74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  <c r="W37" s="159"/>
      <c r="X37" s="66">
        <v>2516.60789</v>
      </c>
      <c r="Y37" s="162">
        <f t="shared" si="0"/>
        <v>81.84090699186993</v>
      </c>
    </row>
    <row r="38" spans="1:25" ht="49.5" customHeight="1" thickBot="1">
      <c r="A38" s="67" t="s">
        <v>101</v>
      </c>
      <c r="B38" s="62">
        <v>953</v>
      </c>
      <c r="C38" s="63"/>
      <c r="D38" s="63" t="s">
        <v>161</v>
      </c>
      <c r="E38" s="115">
        <v>0</v>
      </c>
      <c r="F38" s="74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/>
      <c r="W38" s="159"/>
      <c r="X38" s="66">
        <v>0</v>
      </c>
      <c r="Y38" s="162">
        <v>0</v>
      </c>
    </row>
    <row r="39" spans="1:25" ht="32.25" thickBot="1">
      <c r="A39" s="82" t="s">
        <v>69</v>
      </c>
      <c r="B39" s="81">
        <v>953</v>
      </c>
      <c r="C39" s="6"/>
      <c r="D39" s="6" t="s">
        <v>162</v>
      </c>
      <c r="E39" s="124">
        <f>E40+E41</f>
        <v>18003.87226</v>
      </c>
      <c r="F39" s="74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  <c r="W39" s="159"/>
      <c r="X39" s="7">
        <f>X40+X41</f>
        <v>10545.53616</v>
      </c>
      <c r="Y39" s="162">
        <f t="shared" si="0"/>
        <v>58.573711297816104</v>
      </c>
    </row>
    <row r="40" spans="1:25" ht="32.25" thickBot="1">
      <c r="A40" s="61" t="s">
        <v>70</v>
      </c>
      <c r="B40" s="62">
        <v>953</v>
      </c>
      <c r="C40" s="63"/>
      <c r="D40" s="63" t="s">
        <v>163</v>
      </c>
      <c r="E40" s="115">
        <v>17745.9774</v>
      </c>
      <c r="F40" s="74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  <c r="W40" s="159"/>
      <c r="X40" s="66">
        <v>10477.53616</v>
      </c>
      <c r="Y40" s="162">
        <f t="shared" si="0"/>
        <v>59.04175309047785</v>
      </c>
    </row>
    <row r="41" spans="1:25" ht="20.25" customHeight="1" thickBot="1">
      <c r="A41" s="64" t="s">
        <v>250</v>
      </c>
      <c r="B41" s="62">
        <v>953</v>
      </c>
      <c r="C41" s="63"/>
      <c r="D41" s="63" t="s">
        <v>251</v>
      </c>
      <c r="E41" s="115">
        <v>257.89486</v>
      </c>
      <c r="F41" s="74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159"/>
      <c r="X41" s="66">
        <v>68</v>
      </c>
      <c r="Y41" s="162">
        <f t="shared" si="0"/>
        <v>26.367334347028088</v>
      </c>
    </row>
    <row r="42" spans="1:25" ht="32.25" thickBot="1">
      <c r="A42" s="120" t="s">
        <v>115</v>
      </c>
      <c r="B42" s="18">
        <v>953</v>
      </c>
      <c r="C42" s="6"/>
      <c r="D42" s="6" t="s">
        <v>164</v>
      </c>
      <c r="E42" s="124">
        <f>E45+E43+E44</f>
        <v>148.372</v>
      </c>
      <c r="F42" s="74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  <c r="W42" s="159"/>
      <c r="X42" s="7">
        <f>X45+X43+X44</f>
        <v>0</v>
      </c>
      <c r="Y42" s="162">
        <f t="shared" si="0"/>
        <v>0</v>
      </c>
    </row>
    <row r="43" spans="1:25" ht="32.25" thickBot="1">
      <c r="A43" s="64" t="s">
        <v>129</v>
      </c>
      <c r="B43" s="62">
        <v>953</v>
      </c>
      <c r="C43" s="63"/>
      <c r="D43" s="63" t="s">
        <v>165</v>
      </c>
      <c r="E43" s="115">
        <v>60.452</v>
      </c>
      <c r="F43" s="74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  <c r="W43" s="159"/>
      <c r="X43" s="66">
        <v>0</v>
      </c>
      <c r="Y43" s="162">
        <f t="shared" si="0"/>
        <v>0</v>
      </c>
    </row>
    <row r="44" spans="1:25" ht="32.25" thickBot="1">
      <c r="A44" s="64" t="s">
        <v>132</v>
      </c>
      <c r="B44" s="62">
        <v>953</v>
      </c>
      <c r="C44" s="63"/>
      <c r="D44" s="63" t="s">
        <v>166</v>
      </c>
      <c r="E44" s="115">
        <v>87.92</v>
      </c>
      <c r="F44" s="74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  <c r="W44" s="159"/>
      <c r="X44" s="66">
        <v>0</v>
      </c>
      <c r="Y44" s="162">
        <f t="shared" si="0"/>
        <v>0</v>
      </c>
    </row>
    <row r="45" spans="1:25" ht="32.25" thickBot="1">
      <c r="A45" s="64" t="s">
        <v>103</v>
      </c>
      <c r="B45" s="62">
        <v>953</v>
      </c>
      <c r="C45" s="63"/>
      <c r="D45" s="63" t="s">
        <v>167</v>
      </c>
      <c r="E45" s="115">
        <v>0</v>
      </c>
      <c r="F45" s="74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  <c r="W45" s="159"/>
      <c r="X45" s="66">
        <v>0</v>
      </c>
      <c r="Y45" s="162">
        <v>0</v>
      </c>
    </row>
    <row r="46" spans="1:25" ht="32.25" thickBot="1">
      <c r="A46" s="82" t="s">
        <v>74</v>
      </c>
      <c r="B46" s="18">
        <v>953</v>
      </c>
      <c r="C46" s="6"/>
      <c r="D46" s="6" t="s">
        <v>168</v>
      </c>
      <c r="E46" s="124">
        <f>E47+E48</f>
        <v>13199.223</v>
      </c>
      <c r="F46" s="74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  <c r="W46" s="159"/>
      <c r="X46" s="7">
        <f>X47+X48</f>
        <v>5265.033719999999</v>
      </c>
      <c r="Y46" s="162">
        <f t="shared" si="0"/>
        <v>39.88896710056341</v>
      </c>
    </row>
    <row r="47" spans="1:25" ht="32.25" thickBot="1">
      <c r="A47" s="61" t="s">
        <v>34</v>
      </c>
      <c r="B47" s="62">
        <v>953</v>
      </c>
      <c r="C47" s="63"/>
      <c r="D47" s="63" t="s">
        <v>169</v>
      </c>
      <c r="E47" s="115">
        <v>12830.223</v>
      </c>
      <c r="F47" s="74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  <c r="W47" s="159"/>
      <c r="X47" s="66">
        <v>5255.24872</v>
      </c>
      <c r="Y47" s="162">
        <f t="shared" si="0"/>
        <v>40.959917220456724</v>
      </c>
    </row>
    <row r="48" spans="1:25" ht="16.5" thickBot="1">
      <c r="A48" s="61" t="s">
        <v>91</v>
      </c>
      <c r="B48" s="62">
        <v>953</v>
      </c>
      <c r="C48" s="63"/>
      <c r="D48" s="63" t="s">
        <v>170</v>
      </c>
      <c r="E48" s="115">
        <v>369</v>
      </c>
      <c r="F48" s="74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  <c r="W48" s="159"/>
      <c r="X48" s="66">
        <v>9.785</v>
      </c>
      <c r="Y48" s="162">
        <f t="shared" si="0"/>
        <v>2.651761517615176</v>
      </c>
    </row>
    <row r="49" spans="1:25" ht="16.5" thickBot="1">
      <c r="A49" s="8" t="s">
        <v>116</v>
      </c>
      <c r="B49" s="16">
        <v>951</v>
      </c>
      <c r="C49" s="9"/>
      <c r="D49" s="9" t="s">
        <v>171</v>
      </c>
      <c r="E49" s="10">
        <f>E50</f>
        <v>30</v>
      </c>
      <c r="F49" s="74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  <c r="W49" s="159"/>
      <c r="X49" s="10">
        <f>X50</f>
        <v>9.125</v>
      </c>
      <c r="Y49" s="162">
        <f t="shared" si="0"/>
        <v>30.416666666666664</v>
      </c>
    </row>
    <row r="50" spans="1:25" ht="16.5" thickBot="1">
      <c r="A50" s="80" t="s">
        <v>18</v>
      </c>
      <c r="B50" s="99">
        <v>951</v>
      </c>
      <c r="C50" s="100"/>
      <c r="D50" s="100" t="s">
        <v>171</v>
      </c>
      <c r="E50" s="101">
        <f>E51</f>
        <v>30</v>
      </c>
      <c r="F50" s="74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  <c r="W50" s="159"/>
      <c r="X50" s="101">
        <f>X51</f>
        <v>9.125</v>
      </c>
      <c r="Y50" s="162">
        <f t="shared" si="0"/>
        <v>30.416666666666664</v>
      </c>
    </row>
    <row r="51" spans="1:25" ht="32.25" thickBot="1">
      <c r="A51" s="67" t="s">
        <v>87</v>
      </c>
      <c r="B51" s="62">
        <v>951</v>
      </c>
      <c r="C51" s="63"/>
      <c r="D51" s="63" t="s">
        <v>172</v>
      </c>
      <c r="E51" s="66">
        <v>30</v>
      </c>
      <c r="F51" s="74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  <c r="W51" s="159"/>
      <c r="X51" s="66">
        <v>9.125</v>
      </c>
      <c r="Y51" s="162">
        <f t="shared" si="0"/>
        <v>30.416666666666664</v>
      </c>
    </row>
    <row r="52" spans="1:25" ht="16.5" customHeight="1" thickBot="1">
      <c r="A52" s="13" t="s">
        <v>117</v>
      </c>
      <c r="B52" s="16">
        <v>951</v>
      </c>
      <c r="C52" s="9"/>
      <c r="D52" s="9" t="s">
        <v>173</v>
      </c>
      <c r="E52" s="10">
        <f>E53</f>
        <v>50</v>
      </c>
      <c r="F52" s="74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  <c r="W52" s="159"/>
      <c r="X52" s="10">
        <f>X53</f>
        <v>0</v>
      </c>
      <c r="Y52" s="162">
        <f t="shared" si="0"/>
        <v>0</v>
      </c>
    </row>
    <row r="53" spans="1:25" ht="16.5" thickBot="1">
      <c r="A53" s="80" t="s">
        <v>18</v>
      </c>
      <c r="B53" s="77">
        <v>951</v>
      </c>
      <c r="C53" s="78"/>
      <c r="D53" s="77" t="s">
        <v>173</v>
      </c>
      <c r="E53" s="79">
        <f>E54+E55</f>
        <v>50</v>
      </c>
      <c r="F53" s="74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  <c r="W53" s="159"/>
      <c r="X53" s="79">
        <f>X54+X55</f>
        <v>0</v>
      </c>
      <c r="Y53" s="162">
        <f t="shared" si="0"/>
        <v>0</v>
      </c>
    </row>
    <row r="54" spans="1:25" ht="33" customHeight="1" thickBot="1">
      <c r="A54" s="67" t="s">
        <v>57</v>
      </c>
      <c r="B54" s="62">
        <v>951</v>
      </c>
      <c r="C54" s="63"/>
      <c r="D54" s="63" t="s">
        <v>174</v>
      </c>
      <c r="E54" s="66">
        <v>0</v>
      </c>
      <c r="F54" s="74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  <c r="W54" s="159"/>
      <c r="X54" s="66">
        <v>0</v>
      </c>
      <c r="Y54" s="162">
        <v>0</v>
      </c>
    </row>
    <row r="55" spans="1:25" ht="33" customHeight="1" thickBot="1">
      <c r="A55" s="67" t="s">
        <v>255</v>
      </c>
      <c r="B55" s="62">
        <v>951</v>
      </c>
      <c r="C55" s="63"/>
      <c r="D55" s="63" t="s">
        <v>254</v>
      </c>
      <c r="E55" s="66">
        <v>50</v>
      </c>
      <c r="F55" s="74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  <c r="W55" s="159"/>
      <c r="X55" s="66">
        <v>0</v>
      </c>
      <c r="Y55" s="162">
        <f t="shared" si="0"/>
        <v>0</v>
      </c>
    </row>
    <row r="56" spans="1:25" ht="33" customHeight="1" thickBot="1">
      <c r="A56" s="72" t="s">
        <v>118</v>
      </c>
      <c r="B56" s="16">
        <v>951</v>
      </c>
      <c r="C56" s="9"/>
      <c r="D56" s="9" t="s">
        <v>175</v>
      </c>
      <c r="E56" s="10">
        <f>E57</f>
        <v>99.9888</v>
      </c>
      <c r="F56" s="74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  <c r="W56" s="159"/>
      <c r="X56" s="10">
        <f>X57</f>
        <v>0</v>
      </c>
      <c r="Y56" s="162">
        <f t="shared" si="0"/>
        <v>0</v>
      </c>
    </row>
    <row r="57" spans="1:25" ht="18.75" customHeight="1" thickBot="1">
      <c r="A57" s="80" t="s">
        <v>18</v>
      </c>
      <c r="B57" s="99">
        <v>951</v>
      </c>
      <c r="C57" s="100"/>
      <c r="D57" s="100" t="s">
        <v>175</v>
      </c>
      <c r="E57" s="101">
        <f>E58+E59</f>
        <v>99.9888</v>
      </c>
      <c r="F57" s="74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  <c r="W57" s="159"/>
      <c r="X57" s="101">
        <f>X58+X59</f>
        <v>0</v>
      </c>
      <c r="Y57" s="162">
        <f t="shared" si="0"/>
        <v>0</v>
      </c>
    </row>
    <row r="58" spans="1:25" ht="33" customHeight="1" thickBot="1">
      <c r="A58" s="61" t="s">
        <v>82</v>
      </c>
      <c r="B58" s="62">
        <v>951</v>
      </c>
      <c r="C58" s="63"/>
      <c r="D58" s="63" t="s">
        <v>176</v>
      </c>
      <c r="E58" s="66">
        <v>80</v>
      </c>
      <c r="F58" s="74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  <c r="W58" s="159"/>
      <c r="X58" s="66">
        <v>0</v>
      </c>
      <c r="Y58" s="162">
        <f t="shared" si="0"/>
        <v>0</v>
      </c>
    </row>
    <row r="59" spans="1:25" ht="33" customHeight="1" thickBot="1">
      <c r="A59" s="61" t="s">
        <v>83</v>
      </c>
      <c r="B59" s="62">
        <v>951</v>
      </c>
      <c r="C59" s="63"/>
      <c r="D59" s="63" t="s">
        <v>177</v>
      </c>
      <c r="E59" s="66">
        <v>19.9888</v>
      </c>
      <c r="F59" s="74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  <c r="W59" s="159"/>
      <c r="X59" s="66">
        <v>0</v>
      </c>
      <c r="Y59" s="162">
        <f t="shared" si="0"/>
        <v>0</v>
      </c>
    </row>
    <row r="60" spans="1:25" ht="20.25" customHeight="1" thickBot="1">
      <c r="A60" s="102" t="s">
        <v>119</v>
      </c>
      <c r="B60" s="16">
        <v>951</v>
      </c>
      <c r="C60" s="9"/>
      <c r="D60" s="9" t="s">
        <v>178</v>
      </c>
      <c r="E60" s="10">
        <f>E61</f>
        <v>99.9776</v>
      </c>
      <c r="F60" s="74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  <c r="W60" s="159"/>
      <c r="X60" s="10">
        <f>X61</f>
        <v>0</v>
      </c>
      <c r="Y60" s="162">
        <f t="shared" si="0"/>
        <v>0</v>
      </c>
    </row>
    <row r="61" spans="1:25" ht="16.5" thickBot="1">
      <c r="A61" s="80" t="s">
        <v>18</v>
      </c>
      <c r="B61" s="77">
        <v>951</v>
      </c>
      <c r="C61" s="78"/>
      <c r="D61" s="77" t="s">
        <v>178</v>
      </c>
      <c r="E61" s="79">
        <f>E62+E63</f>
        <v>99.9776</v>
      </c>
      <c r="F61" s="74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  <c r="W61" s="159"/>
      <c r="X61" s="79">
        <f>X62+X63</f>
        <v>0</v>
      </c>
      <c r="Y61" s="162">
        <f t="shared" si="0"/>
        <v>0</v>
      </c>
    </row>
    <row r="62" spans="1:25" ht="34.5" customHeight="1" thickBot="1">
      <c r="A62" s="61" t="s">
        <v>38</v>
      </c>
      <c r="B62" s="62">
        <v>951</v>
      </c>
      <c r="C62" s="63"/>
      <c r="D62" s="63" t="s">
        <v>179</v>
      </c>
      <c r="E62" s="66">
        <v>60</v>
      </c>
      <c r="F62" s="74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  <c r="W62" s="159"/>
      <c r="X62" s="66">
        <v>0</v>
      </c>
      <c r="Y62" s="162">
        <f t="shared" si="0"/>
        <v>0</v>
      </c>
    </row>
    <row r="63" spans="1:25" ht="32.25" thickBot="1">
      <c r="A63" s="61" t="s">
        <v>39</v>
      </c>
      <c r="B63" s="62">
        <v>951</v>
      </c>
      <c r="C63" s="63"/>
      <c r="D63" s="63" t="s">
        <v>180</v>
      </c>
      <c r="E63" s="66">
        <v>39.9776</v>
      </c>
      <c r="F63" s="74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  <c r="W63" s="159"/>
      <c r="X63" s="66">
        <v>0</v>
      </c>
      <c r="Y63" s="162">
        <f t="shared" si="0"/>
        <v>0</v>
      </c>
    </row>
    <row r="64" spans="1:25" ht="35.25" customHeight="1" thickBot="1">
      <c r="A64" s="102" t="s">
        <v>120</v>
      </c>
      <c r="B64" s="16">
        <v>951</v>
      </c>
      <c r="C64" s="9"/>
      <c r="D64" s="9" t="s">
        <v>181</v>
      </c>
      <c r="E64" s="116">
        <f>E65</f>
        <v>136.243</v>
      </c>
      <c r="F64" s="74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  <c r="W64" s="159"/>
      <c r="X64" s="10">
        <f>X65</f>
        <v>0</v>
      </c>
      <c r="Y64" s="162">
        <f t="shared" si="0"/>
        <v>0</v>
      </c>
    </row>
    <row r="65" spans="1:25" ht="16.5" thickBot="1">
      <c r="A65" s="80" t="s">
        <v>18</v>
      </c>
      <c r="B65" s="77">
        <v>951</v>
      </c>
      <c r="C65" s="78"/>
      <c r="D65" s="77" t="s">
        <v>181</v>
      </c>
      <c r="E65" s="121">
        <f>E66+E67+E68</f>
        <v>136.243</v>
      </c>
      <c r="F65" s="74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  <c r="W65" s="159"/>
      <c r="X65" s="79">
        <f>X66+X67+X68</f>
        <v>0</v>
      </c>
      <c r="Y65" s="162">
        <f t="shared" si="0"/>
        <v>0</v>
      </c>
    </row>
    <row r="66" spans="1:25" ht="49.5" customHeight="1" thickBot="1">
      <c r="A66" s="61" t="s">
        <v>44</v>
      </c>
      <c r="B66" s="62">
        <v>951</v>
      </c>
      <c r="C66" s="63"/>
      <c r="D66" s="63" t="s">
        <v>182</v>
      </c>
      <c r="E66" s="115">
        <v>50</v>
      </c>
      <c r="F66" s="74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  <c r="W66" s="159"/>
      <c r="X66" s="66">
        <v>0</v>
      </c>
      <c r="Y66" s="162">
        <f t="shared" si="0"/>
        <v>0</v>
      </c>
    </row>
    <row r="67" spans="1:25" ht="35.25" customHeight="1" thickBot="1">
      <c r="A67" s="61" t="s">
        <v>45</v>
      </c>
      <c r="B67" s="62">
        <v>951</v>
      </c>
      <c r="C67" s="63"/>
      <c r="D67" s="63" t="s">
        <v>183</v>
      </c>
      <c r="E67" s="115">
        <v>50</v>
      </c>
      <c r="F67" s="74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  <c r="W67" s="159"/>
      <c r="X67" s="66">
        <v>0</v>
      </c>
      <c r="Y67" s="162">
        <f t="shared" si="0"/>
        <v>0</v>
      </c>
    </row>
    <row r="68" spans="1:25" ht="35.25" customHeight="1" thickBot="1">
      <c r="A68" s="61" t="s">
        <v>100</v>
      </c>
      <c r="B68" s="62">
        <v>951</v>
      </c>
      <c r="C68" s="63"/>
      <c r="D68" s="63" t="s">
        <v>256</v>
      </c>
      <c r="E68" s="115">
        <v>36.243</v>
      </c>
      <c r="F68" s="74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  <c r="W68" s="159"/>
      <c r="X68" s="66">
        <v>0</v>
      </c>
      <c r="Y68" s="162">
        <f t="shared" si="0"/>
        <v>0</v>
      </c>
    </row>
    <row r="69" spans="1:25" ht="33" customHeight="1" thickBot="1">
      <c r="A69" s="102" t="s">
        <v>121</v>
      </c>
      <c r="B69" s="16">
        <v>951</v>
      </c>
      <c r="C69" s="9"/>
      <c r="D69" s="9" t="s">
        <v>184</v>
      </c>
      <c r="E69" s="116">
        <f>E70</f>
        <v>3105</v>
      </c>
      <c r="F69" s="74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  <c r="W69" s="159"/>
      <c r="X69" s="10">
        <f>X70</f>
        <v>0</v>
      </c>
      <c r="Y69" s="162">
        <f t="shared" si="0"/>
        <v>0</v>
      </c>
    </row>
    <row r="70" spans="1:25" ht="16.5" thickBot="1">
      <c r="A70" s="80" t="s">
        <v>18</v>
      </c>
      <c r="B70" s="77">
        <v>951</v>
      </c>
      <c r="C70" s="78"/>
      <c r="D70" s="77" t="s">
        <v>184</v>
      </c>
      <c r="E70" s="121">
        <f>E71+E72</f>
        <v>3105</v>
      </c>
      <c r="F70" s="74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  <c r="W70" s="159"/>
      <c r="X70" s="79">
        <f>X71+X72</f>
        <v>0</v>
      </c>
      <c r="Y70" s="162">
        <f t="shared" si="0"/>
        <v>0</v>
      </c>
    </row>
    <row r="71" spans="1:25" ht="48" thickBot="1">
      <c r="A71" s="61" t="s">
        <v>46</v>
      </c>
      <c r="B71" s="62">
        <v>951</v>
      </c>
      <c r="C71" s="63"/>
      <c r="D71" s="63" t="s">
        <v>185</v>
      </c>
      <c r="E71" s="115">
        <v>621</v>
      </c>
      <c r="F71" s="74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  <c r="W71" s="159"/>
      <c r="X71" s="66">
        <v>0</v>
      </c>
      <c r="Y71" s="162">
        <f t="shared" si="0"/>
        <v>0</v>
      </c>
    </row>
    <row r="72" spans="1:25" ht="79.5" thickBot="1">
      <c r="A72" s="122" t="s">
        <v>96</v>
      </c>
      <c r="B72" s="62">
        <v>951</v>
      </c>
      <c r="C72" s="63"/>
      <c r="D72" s="63" t="s">
        <v>186</v>
      </c>
      <c r="E72" s="115">
        <v>2484</v>
      </c>
      <c r="F72" s="74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  <c r="W72" s="159"/>
      <c r="X72" s="66">
        <v>0</v>
      </c>
      <c r="Y72" s="162">
        <f t="shared" si="0"/>
        <v>0</v>
      </c>
    </row>
    <row r="73" spans="1:25" ht="34.5" customHeight="1" thickBot="1">
      <c r="A73" s="102" t="s">
        <v>122</v>
      </c>
      <c r="B73" s="16">
        <v>951</v>
      </c>
      <c r="C73" s="11"/>
      <c r="D73" s="11" t="s">
        <v>187</v>
      </c>
      <c r="E73" s="12">
        <f>E74</f>
        <v>18600</v>
      </c>
      <c r="F73" s="74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  <c r="W73" s="159"/>
      <c r="X73" s="12">
        <f>X74</f>
        <v>2900.5714500000004</v>
      </c>
      <c r="Y73" s="162">
        <f t="shared" si="0"/>
        <v>15.594470161290324</v>
      </c>
    </row>
    <row r="74" spans="1:25" ht="16.5" thickBot="1">
      <c r="A74" s="80" t="s">
        <v>18</v>
      </c>
      <c r="B74" s="77">
        <v>951</v>
      </c>
      <c r="C74" s="78"/>
      <c r="D74" s="77" t="s">
        <v>187</v>
      </c>
      <c r="E74" s="79">
        <f>E75+E78+E76+E77</f>
        <v>18600</v>
      </c>
      <c r="F74" s="74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  <c r="W74" s="159"/>
      <c r="X74" s="79">
        <f>X75+X78+X76+X77</f>
        <v>2900.5714500000004</v>
      </c>
      <c r="Y74" s="162">
        <f t="shared" si="0"/>
        <v>15.594470161290324</v>
      </c>
    </row>
    <row r="75" spans="1:25" ht="49.5" customHeight="1" thickBot="1">
      <c r="A75" s="61" t="s">
        <v>42</v>
      </c>
      <c r="B75" s="62">
        <v>951</v>
      </c>
      <c r="C75" s="63"/>
      <c r="D75" s="63" t="s">
        <v>188</v>
      </c>
      <c r="E75" s="66">
        <v>0</v>
      </c>
      <c r="F75" s="74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  <c r="W75" s="159"/>
      <c r="X75" s="66">
        <v>0</v>
      </c>
      <c r="Y75" s="162">
        <v>0</v>
      </c>
    </row>
    <row r="76" spans="1:25" ht="49.5" customHeight="1" thickBot="1">
      <c r="A76" s="61" t="s">
        <v>111</v>
      </c>
      <c r="B76" s="62">
        <v>951</v>
      </c>
      <c r="C76" s="63"/>
      <c r="D76" s="63" t="s">
        <v>189</v>
      </c>
      <c r="E76" s="66">
        <v>9103.56</v>
      </c>
      <c r="F76" s="74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  <c r="W76" s="159"/>
      <c r="X76" s="66">
        <v>1843.517</v>
      </c>
      <c r="Y76" s="162">
        <f t="shared" si="0"/>
        <v>20.250506395300302</v>
      </c>
    </row>
    <row r="77" spans="1:25" ht="49.5" customHeight="1" thickBot="1">
      <c r="A77" s="61" t="s">
        <v>112</v>
      </c>
      <c r="B77" s="62">
        <v>951</v>
      </c>
      <c r="C77" s="63"/>
      <c r="D77" s="63" t="s">
        <v>190</v>
      </c>
      <c r="E77" s="66">
        <v>4996.44</v>
      </c>
      <c r="F77" s="74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  <c r="W77" s="159"/>
      <c r="X77" s="66">
        <v>1057.05445</v>
      </c>
      <c r="Y77" s="162">
        <f aca="true" t="shared" si="2" ref="Y77:Y139">X77/E77*100</f>
        <v>21.156152180352414</v>
      </c>
    </row>
    <row r="78" spans="1:25" ht="32.25" customHeight="1" thickBot="1">
      <c r="A78" s="122" t="s">
        <v>97</v>
      </c>
      <c r="B78" s="62">
        <v>951</v>
      </c>
      <c r="C78" s="63"/>
      <c r="D78" s="63" t="s">
        <v>191</v>
      </c>
      <c r="E78" s="66">
        <v>4500</v>
      </c>
      <c r="F78" s="74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  <c r="W78" s="159"/>
      <c r="X78" s="66">
        <v>0</v>
      </c>
      <c r="Y78" s="162">
        <f t="shared" si="2"/>
        <v>0</v>
      </c>
    </row>
    <row r="79" spans="1:25" ht="16.5" thickBot="1">
      <c r="A79" s="102" t="s">
        <v>123</v>
      </c>
      <c r="B79" s="16">
        <v>951</v>
      </c>
      <c r="C79" s="9"/>
      <c r="D79" s="9" t="s">
        <v>192</v>
      </c>
      <c r="E79" s="10">
        <f>E80</f>
        <v>200</v>
      </c>
      <c r="F79" s="74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  <c r="W79" s="159"/>
      <c r="X79" s="10">
        <f>X80</f>
        <v>68.5</v>
      </c>
      <c r="Y79" s="162">
        <f t="shared" si="2"/>
        <v>34.25</v>
      </c>
    </row>
    <row r="80" spans="1:25" ht="16.5" thickBot="1">
      <c r="A80" s="80" t="s">
        <v>18</v>
      </c>
      <c r="B80" s="77">
        <v>951</v>
      </c>
      <c r="C80" s="78"/>
      <c r="D80" s="77" t="s">
        <v>192</v>
      </c>
      <c r="E80" s="79">
        <f>E81</f>
        <v>200</v>
      </c>
      <c r="F80" s="74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  <c r="W80" s="159"/>
      <c r="X80" s="79">
        <f>X81</f>
        <v>68.5</v>
      </c>
      <c r="Y80" s="162">
        <f t="shared" si="2"/>
        <v>34.25</v>
      </c>
    </row>
    <row r="81" spans="1:25" ht="33.75" customHeight="1" thickBot="1">
      <c r="A81" s="67" t="s">
        <v>53</v>
      </c>
      <c r="B81" s="62">
        <v>951</v>
      </c>
      <c r="C81" s="63"/>
      <c r="D81" s="63" t="s">
        <v>193</v>
      </c>
      <c r="E81" s="66">
        <v>200</v>
      </c>
      <c r="F81" s="74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  <c r="W81" s="159"/>
      <c r="X81" s="66">
        <v>68.5</v>
      </c>
      <c r="Y81" s="162">
        <f t="shared" si="2"/>
        <v>34.25</v>
      </c>
    </row>
    <row r="82" spans="1:25" ht="16.5" thickBot="1">
      <c r="A82" s="102" t="s">
        <v>124</v>
      </c>
      <c r="B82" s="16">
        <v>951</v>
      </c>
      <c r="C82" s="9"/>
      <c r="D82" s="9" t="s">
        <v>194</v>
      </c>
      <c r="E82" s="10">
        <f>E83</f>
        <v>100</v>
      </c>
      <c r="F82" s="74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  <c r="W82" s="159"/>
      <c r="X82" s="10">
        <f>X83</f>
        <v>5</v>
      </c>
      <c r="Y82" s="162">
        <f t="shared" si="2"/>
        <v>5</v>
      </c>
    </row>
    <row r="83" spans="1:25" ht="16.5" thickBot="1">
      <c r="A83" s="80" t="s">
        <v>18</v>
      </c>
      <c r="B83" s="77">
        <v>951</v>
      </c>
      <c r="C83" s="78"/>
      <c r="D83" s="77" t="s">
        <v>194</v>
      </c>
      <c r="E83" s="79">
        <f>E84</f>
        <v>100</v>
      </c>
      <c r="F83" s="74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  <c r="W83" s="159"/>
      <c r="X83" s="79">
        <f>X84</f>
        <v>5</v>
      </c>
      <c r="Y83" s="162">
        <f t="shared" si="2"/>
        <v>5</v>
      </c>
    </row>
    <row r="84" spans="1:25" ht="32.25" thickBot="1">
      <c r="A84" s="67" t="s">
        <v>54</v>
      </c>
      <c r="B84" s="62">
        <v>951</v>
      </c>
      <c r="C84" s="63"/>
      <c r="D84" s="63" t="s">
        <v>195</v>
      </c>
      <c r="E84" s="66">
        <v>100</v>
      </c>
      <c r="F84" s="74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6"/>
      <c r="W84" s="159"/>
      <c r="X84" s="66">
        <v>5</v>
      </c>
      <c r="Y84" s="162">
        <f t="shared" si="2"/>
        <v>5</v>
      </c>
    </row>
    <row r="85" spans="1:25" ht="16.5" thickBot="1">
      <c r="A85" s="8" t="s">
        <v>125</v>
      </c>
      <c r="B85" s="16">
        <v>951</v>
      </c>
      <c r="C85" s="9"/>
      <c r="D85" s="9" t="s">
        <v>196</v>
      </c>
      <c r="E85" s="10">
        <f>E86</f>
        <v>50</v>
      </c>
      <c r="F85" s="74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6"/>
      <c r="W85" s="159"/>
      <c r="X85" s="10">
        <f>X86</f>
        <v>0</v>
      </c>
      <c r="Y85" s="162">
        <f t="shared" si="2"/>
        <v>0</v>
      </c>
    </row>
    <row r="86" spans="1:25" ht="16.5" thickBot="1">
      <c r="A86" s="80" t="s">
        <v>18</v>
      </c>
      <c r="B86" s="77">
        <v>951</v>
      </c>
      <c r="C86" s="78"/>
      <c r="D86" s="77" t="s">
        <v>196</v>
      </c>
      <c r="E86" s="79">
        <f>E87</f>
        <v>50</v>
      </c>
      <c r="F86" s="74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6"/>
      <c r="W86" s="159"/>
      <c r="X86" s="79">
        <f>X87</f>
        <v>0</v>
      </c>
      <c r="Y86" s="162">
        <f t="shared" si="2"/>
        <v>0</v>
      </c>
    </row>
    <row r="87" spans="1:25" ht="34.5" customHeight="1" thickBot="1">
      <c r="A87" s="67" t="s">
        <v>55</v>
      </c>
      <c r="B87" s="62">
        <v>951</v>
      </c>
      <c r="C87" s="63"/>
      <c r="D87" s="63" t="s">
        <v>197</v>
      </c>
      <c r="E87" s="66">
        <v>50</v>
      </c>
      <c r="F87" s="74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6"/>
      <c r="W87" s="159"/>
      <c r="X87" s="66">
        <v>0</v>
      </c>
      <c r="Y87" s="162">
        <f t="shared" si="2"/>
        <v>0</v>
      </c>
    </row>
    <row r="88" spans="1:25" ht="18.75" customHeight="1" thickBot="1">
      <c r="A88" s="72" t="s">
        <v>126</v>
      </c>
      <c r="B88" s="17">
        <v>951</v>
      </c>
      <c r="C88" s="9"/>
      <c r="D88" s="9" t="s">
        <v>198</v>
      </c>
      <c r="E88" s="10">
        <f>E89</f>
        <v>200</v>
      </c>
      <c r="F88" s="74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6"/>
      <c r="W88" s="159"/>
      <c r="X88" s="10">
        <f>X89</f>
        <v>78</v>
      </c>
      <c r="Y88" s="162">
        <f t="shared" si="2"/>
        <v>39</v>
      </c>
    </row>
    <row r="89" spans="1:25" ht="22.5" customHeight="1" thickBot="1">
      <c r="A89" s="80" t="s">
        <v>18</v>
      </c>
      <c r="B89" s="77">
        <v>951</v>
      </c>
      <c r="C89" s="78"/>
      <c r="D89" s="77" t="s">
        <v>198</v>
      </c>
      <c r="E89" s="79">
        <f>E90</f>
        <v>200</v>
      </c>
      <c r="F89" s="74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6"/>
      <c r="W89" s="159"/>
      <c r="X89" s="79">
        <f>X90</f>
        <v>78</v>
      </c>
      <c r="Y89" s="162">
        <f t="shared" si="2"/>
        <v>39</v>
      </c>
    </row>
    <row r="90" spans="1:25" ht="34.5" customHeight="1" thickBot="1">
      <c r="A90" s="67" t="s">
        <v>58</v>
      </c>
      <c r="B90" s="62">
        <v>951</v>
      </c>
      <c r="C90" s="63"/>
      <c r="D90" s="63" t="s">
        <v>199</v>
      </c>
      <c r="E90" s="66">
        <v>200</v>
      </c>
      <c r="F90" s="74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6"/>
      <c r="W90" s="159"/>
      <c r="X90" s="66">
        <v>78</v>
      </c>
      <c r="Y90" s="162">
        <f t="shared" si="2"/>
        <v>39</v>
      </c>
    </row>
    <row r="91" spans="1:25" ht="16.5" thickBot="1">
      <c r="A91" s="13" t="s">
        <v>48</v>
      </c>
      <c r="B91" s="16">
        <v>951</v>
      </c>
      <c r="C91" s="11"/>
      <c r="D91" s="11" t="s">
        <v>200</v>
      </c>
      <c r="E91" s="12">
        <f>E92</f>
        <v>20451.19642</v>
      </c>
      <c r="F91" s="74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6"/>
      <c r="W91" s="159"/>
      <c r="X91" s="12">
        <f>X92</f>
        <v>9191.05025</v>
      </c>
      <c r="Y91" s="162">
        <f t="shared" si="2"/>
        <v>44.941381722840056</v>
      </c>
    </row>
    <row r="92" spans="1:25" ht="16.5" thickBot="1">
      <c r="A92" s="80" t="s">
        <v>18</v>
      </c>
      <c r="B92" s="77">
        <v>951</v>
      </c>
      <c r="C92" s="78"/>
      <c r="D92" s="77" t="s">
        <v>200</v>
      </c>
      <c r="E92" s="79">
        <f>E93+E95</f>
        <v>20451.19642</v>
      </c>
      <c r="F92" s="74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6"/>
      <c r="W92" s="159"/>
      <c r="X92" s="79">
        <f>X93+X95</f>
        <v>9191.05025</v>
      </c>
      <c r="Y92" s="162">
        <f t="shared" si="2"/>
        <v>44.941381722840056</v>
      </c>
    </row>
    <row r="93" spans="1:25" ht="16.5" thickBot="1">
      <c r="A93" s="5" t="s">
        <v>28</v>
      </c>
      <c r="B93" s="18">
        <v>951</v>
      </c>
      <c r="C93" s="6"/>
      <c r="D93" s="6" t="s">
        <v>201</v>
      </c>
      <c r="E93" s="7">
        <f>E94</f>
        <v>1070</v>
      </c>
      <c r="F93" s="74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6"/>
      <c r="W93" s="159"/>
      <c r="X93" s="7">
        <f>X94</f>
        <v>30</v>
      </c>
      <c r="Y93" s="162">
        <f t="shared" si="2"/>
        <v>2.803738317757009</v>
      </c>
    </row>
    <row r="94" spans="1:25" ht="32.25" thickBot="1">
      <c r="A94" s="67" t="s">
        <v>49</v>
      </c>
      <c r="B94" s="62">
        <v>951</v>
      </c>
      <c r="C94" s="63"/>
      <c r="D94" s="63" t="s">
        <v>202</v>
      </c>
      <c r="E94" s="66">
        <v>1070</v>
      </c>
      <c r="F94" s="74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6"/>
      <c r="W94" s="159"/>
      <c r="X94" s="66">
        <v>30</v>
      </c>
      <c r="Y94" s="162">
        <f t="shared" si="2"/>
        <v>2.803738317757009</v>
      </c>
    </row>
    <row r="95" spans="1:25" ht="19.5" customHeight="1" thickBot="1">
      <c r="A95" s="57" t="s">
        <v>50</v>
      </c>
      <c r="B95" s="18">
        <v>951</v>
      </c>
      <c r="C95" s="6"/>
      <c r="D95" s="6" t="s">
        <v>203</v>
      </c>
      <c r="E95" s="7">
        <f>SUM(E96:E102)</f>
        <v>19381.19642</v>
      </c>
      <c r="F95" s="74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6"/>
      <c r="W95" s="159"/>
      <c r="X95" s="7">
        <f>SUM(X96:X102)</f>
        <v>9161.05025</v>
      </c>
      <c r="Y95" s="162">
        <f t="shared" si="2"/>
        <v>47.26772306247542</v>
      </c>
    </row>
    <row r="96" spans="1:25" ht="32.25" thickBot="1">
      <c r="A96" s="61" t="s">
        <v>51</v>
      </c>
      <c r="B96" s="62">
        <v>951</v>
      </c>
      <c r="C96" s="63"/>
      <c r="D96" s="63" t="s">
        <v>204</v>
      </c>
      <c r="E96" s="66">
        <v>10756</v>
      </c>
      <c r="F96" s="74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6"/>
      <c r="W96" s="159"/>
      <c r="X96" s="66">
        <v>4915.30896</v>
      </c>
      <c r="Y96" s="162">
        <f t="shared" si="2"/>
        <v>45.69829825213834</v>
      </c>
    </row>
    <row r="97" spans="1:25" ht="16.5" thickBot="1">
      <c r="A97" s="64" t="s">
        <v>131</v>
      </c>
      <c r="B97" s="62">
        <v>951</v>
      </c>
      <c r="C97" s="63"/>
      <c r="D97" s="63" t="s">
        <v>205</v>
      </c>
      <c r="E97" s="66">
        <v>256.24342</v>
      </c>
      <c r="F97" s="74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6"/>
      <c r="W97" s="159"/>
      <c r="X97" s="66">
        <v>0</v>
      </c>
      <c r="Y97" s="162">
        <f t="shared" si="2"/>
        <v>0</v>
      </c>
    </row>
    <row r="98" spans="1:25" ht="32.25" thickBot="1">
      <c r="A98" s="64" t="s">
        <v>266</v>
      </c>
      <c r="B98" s="62">
        <v>951</v>
      </c>
      <c r="C98" s="63"/>
      <c r="D98" s="63" t="s">
        <v>269</v>
      </c>
      <c r="E98" s="66">
        <v>100</v>
      </c>
      <c r="F98" s="74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6"/>
      <c r="W98" s="159"/>
      <c r="X98" s="66">
        <v>0</v>
      </c>
      <c r="Y98" s="162">
        <f t="shared" si="2"/>
        <v>0</v>
      </c>
    </row>
    <row r="99" spans="1:25" ht="32.25" thickBot="1">
      <c r="A99" s="64" t="s">
        <v>267</v>
      </c>
      <c r="B99" s="62">
        <v>951</v>
      </c>
      <c r="C99" s="63"/>
      <c r="D99" s="63" t="s">
        <v>270</v>
      </c>
      <c r="E99" s="66">
        <v>50</v>
      </c>
      <c r="F99" s="74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6"/>
      <c r="W99" s="159"/>
      <c r="X99" s="66">
        <v>0</v>
      </c>
      <c r="Y99" s="162">
        <f t="shared" si="2"/>
        <v>0</v>
      </c>
    </row>
    <row r="100" spans="1:25" ht="32.25" thickBot="1">
      <c r="A100" s="61" t="s">
        <v>52</v>
      </c>
      <c r="B100" s="62">
        <v>951</v>
      </c>
      <c r="C100" s="63"/>
      <c r="D100" s="63" t="s">
        <v>206</v>
      </c>
      <c r="E100" s="66">
        <v>8200</v>
      </c>
      <c r="F100" s="74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6"/>
      <c r="W100" s="159"/>
      <c r="X100" s="66">
        <v>4245.74129</v>
      </c>
      <c r="Y100" s="162">
        <f t="shared" si="2"/>
        <v>51.77733280487805</v>
      </c>
    </row>
    <row r="101" spans="1:25" ht="32.25" thickBot="1">
      <c r="A101" s="61" t="s">
        <v>268</v>
      </c>
      <c r="B101" s="62">
        <v>951</v>
      </c>
      <c r="C101" s="63"/>
      <c r="D101" s="63" t="s">
        <v>271</v>
      </c>
      <c r="E101" s="66">
        <v>18.953</v>
      </c>
      <c r="F101" s="74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6"/>
      <c r="W101" s="159"/>
      <c r="X101" s="66">
        <v>0</v>
      </c>
      <c r="Y101" s="162">
        <f t="shared" si="2"/>
        <v>0</v>
      </c>
    </row>
    <row r="102" spans="1:25" ht="16.5" thickBot="1">
      <c r="A102" s="147" t="s">
        <v>138</v>
      </c>
      <c r="B102" s="62">
        <v>951</v>
      </c>
      <c r="C102" s="63"/>
      <c r="D102" s="63" t="s">
        <v>207</v>
      </c>
      <c r="E102" s="66">
        <v>0</v>
      </c>
      <c r="F102" s="74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6"/>
      <c r="W102" s="159"/>
      <c r="X102" s="66">
        <v>0</v>
      </c>
      <c r="Y102" s="162">
        <v>0</v>
      </c>
    </row>
    <row r="103" spans="1:25" ht="32.25" thickBot="1">
      <c r="A103" s="102" t="s">
        <v>127</v>
      </c>
      <c r="B103" s="16">
        <v>951</v>
      </c>
      <c r="C103" s="9"/>
      <c r="D103" s="9" t="s">
        <v>208</v>
      </c>
      <c r="E103" s="10">
        <f>E104</f>
        <v>100</v>
      </c>
      <c r="F103" s="74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6"/>
      <c r="W103" s="159"/>
      <c r="X103" s="10">
        <f>X104</f>
        <v>0</v>
      </c>
      <c r="Y103" s="162">
        <f t="shared" si="2"/>
        <v>0</v>
      </c>
    </row>
    <row r="104" spans="1:25" ht="21.75" customHeight="1" thickBot="1">
      <c r="A104" s="80" t="s">
        <v>18</v>
      </c>
      <c r="B104" s="77">
        <v>951</v>
      </c>
      <c r="C104" s="78"/>
      <c r="D104" s="77" t="s">
        <v>208</v>
      </c>
      <c r="E104" s="79">
        <f>E105</f>
        <v>100</v>
      </c>
      <c r="F104" s="74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6"/>
      <c r="W104" s="159"/>
      <c r="X104" s="79">
        <f>X105</f>
        <v>0</v>
      </c>
      <c r="Y104" s="162">
        <f t="shared" si="2"/>
        <v>0</v>
      </c>
    </row>
    <row r="105" spans="1:25" ht="34.5" customHeight="1" thickBot="1">
      <c r="A105" s="61" t="s">
        <v>40</v>
      </c>
      <c r="B105" s="62">
        <v>951</v>
      </c>
      <c r="C105" s="63"/>
      <c r="D105" s="63" t="s">
        <v>209</v>
      </c>
      <c r="E105" s="66">
        <v>100</v>
      </c>
      <c r="F105" s="74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6"/>
      <c r="W105" s="159"/>
      <c r="X105" s="66">
        <v>0</v>
      </c>
      <c r="Y105" s="162">
        <f t="shared" si="2"/>
        <v>0</v>
      </c>
    </row>
    <row r="106" spans="1:25" ht="34.5" customHeight="1" thickBot="1">
      <c r="A106" s="102" t="s">
        <v>128</v>
      </c>
      <c r="B106" s="135">
        <v>951</v>
      </c>
      <c r="C106" s="136"/>
      <c r="D106" s="136" t="s">
        <v>210</v>
      </c>
      <c r="E106" s="116">
        <f>E107</f>
        <v>4974.20897</v>
      </c>
      <c r="F106" s="74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6"/>
      <c r="W106" s="159"/>
      <c r="X106" s="10">
        <f>X107</f>
        <v>1895.47098</v>
      </c>
      <c r="Y106" s="162">
        <f t="shared" si="2"/>
        <v>38.10597808479285</v>
      </c>
    </row>
    <row r="107" spans="1:25" ht="23.25" customHeight="1" thickBot="1">
      <c r="A107" s="80" t="s">
        <v>18</v>
      </c>
      <c r="B107" s="137">
        <v>951</v>
      </c>
      <c r="C107" s="138"/>
      <c r="D107" s="138" t="s">
        <v>210</v>
      </c>
      <c r="E107" s="145">
        <f>E108+E109</f>
        <v>4974.20897</v>
      </c>
      <c r="F107" s="74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6"/>
      <c r="W107" s="159"/>
      <c r="X107" s="101">
        <f>X108+X109</f>
        <v>1895.47098</v>
      </c>
      <c r="Y107" s="162">
        <f t="shared" si="2"/>
        <v>38.10597808479285</v>
      </c>
    </row>
    <row r="108" spans="1:25" ht="48.75" customHeight="1" thickBot="1">
      <c r="A108" s="61" t="s">
        <v>104</v>
      </c>
      <c r="B108" s="133">
        <v>951</v>
      </c>
      <c r="C108" s="134"/>
      <c r="D108" s="134" t="s">
        <v>210</v>
      </c>
      <c r="E108" s="115">
        <v>3702.33653</v>
      </c>
      <c r="F108" s="74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6"/>
      <c r="W108" s="159"/>
      <c r="X108" s="66">
        <v>623.59854</v>
      </c>
      <c r="Y108" s="162">
        <f t="shared" si="2"/>
        <v>16.843378092374543</v>
      </c>
    </row>
    <row r="109" spans="1:25" ht="38.25" customHeight="1" thickBot="1">
      <c r="A109" s="61" t="s">
        <v>136</v>
      </c>
      <c r="B109" s="133">
        <v>951</v>
      </c>
      <c r="C109" s="134"/>
      <c r="D109" s="134" t="s">
        <v>211</v>
      </c>
      <c r="E109" s="115">
        <v>1271.87244</v>
      </c>
      <c r="F109" s="74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6"/>
      <c r="W109" s="159"/>
      <c r="X109" s="66">
        <v>1271.87244</v>
      </c>
      <c r="Y109" s="162">
        <f t="shared" si="2"/>
        <v>100</v>
      </c>
    </row>
    <row r="110" spans="1:25" ht="38.25" customHeight="1" thickBot="1">
      <c r="A110" s="102" t="s">
        <v>248</v>
      </c>
      <c r="B110" s="135">
        <v>951</v>
      </c>
      <c r="C110" s="136"/>
      <c r="D110" s="136" t="s">
        <v>229</v>
      </c>
      <c r="E110" s="116">
        <f>E111</f>
        <v>11987.508</v>
      </c>
      <c r="F110" s="74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6"/>
      <c r="W110" s="159"/>
      <c r="X110" s="10">
        <f>X111</f>
        <v>4013.2128000000002</v>
      </c>
      <c r="Y110" s="162">
        <f t="shared" si="2"/>
        <v>33.47829090082776</v>
      </c>
    </row>
    <row r="111" spans="1:25" ht="48.75" customHeight="1" thickBot="1">
      <c r="A111" s="80" t="s">
        <v>18</v>
      </c>
      <c r="B111" s="137">
        <v>951</v>
      </c>
      <c r="C111" s="138"/>
      <c r="D111" s="138" t="s">
        <v>229</v>
      </c>
      <c r="E111" s="145">
        <f>E114+E112+E113+E115</f>
        <v>11987.508</v>
      </c>
      <c r="F111" s="74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6"/>
      <c r="W111" s="159"/>
      <c r="X111" s="101">
        <f>X114+X112+X113+X115</f>
        <v>4013.2128000000002</v>
      </c>
      <c r="Y111" s="162">
        <f t="shared" si="2"/>
        <v>33.47829090082776</v>
      </c>
    </row>
    <row r="112" spans="1:25" ht="35.25" customHeight="1" thickBot="1">
      <c r="A112" s="61" t="s">
        <v>135</v>
      </c>
      <c r="B112" s="149">
        <v>951</v>
      </c>
      <c r="C112" s="150"/>
      <c r="D112" s="150" t="s">
        <v>249</v>
      </c>
      <c r="E112" s="151">
        <v>5375.6</v>
      </c>
      <c r="F112" s="74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6"/>
      <c r="W112" s="159"/>
      <c r="X112" s="157">
        <v>2670</v>
      </c>
      <c r="Y112" s="162">
        <f t="shared" si="2"/>
        <v>49.668874172185426</v>
      </c>
    </row>
    <row r="113" spans="1:25" ht="17.25" customHeight="1" thickBot="1">
      <c r="A113" s="64" t="s">
        <v>131</v>
      </c>
      <c r="B113" s="149">
        <v>951</v>
      </c>
      <c r="C113" s="150"/>
      <c r="D113" s="150" t="s">
        <v>253</v>
      </c>
      <c r="E113" s="151">
        <v>210</v>
      </c>
      <c r="F113" s="74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6"/>
      <c r="W113" s="159"/>
      <c r="X113" s="157">
        <v>0</v>
      </c>
      <c r="Y113" s="162">
        <f t="shared" si="2"/>
        <v>0</v>
      </c>
    </row>
    <row r="114" spans="1:25" ht="31.5" customHeight="1" thickBot="1">
      <c r="A114" s="61" t="s">
        <v>228</v>
      </c>
      <c r="B114" s="133">
        <v>951</v>
      </c>
      <c r="C114" s="134"/>
      <c r="D114" s="134" t="s">
        <v>252</v>
      </c>
      <c r="E114" s="115">
        <v>5918.323</v>
      </c>
      <c r="F114" s="74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6"/>
      <c r="W114" s="159"/>
      <c r="X114" s="66">
        <v>1343.2128</v>
      </c>
      <c r="Y114" s="162">
        <f t="shared" si="2"/>
        <v>22.695834613960745</v>
      </c>
    </row>
    <row r="115" spans="1:25" ht="35.25" customHeight="1" thickBot="1">
      <c r="A115" s="61" t="s">
        <v>258</v>
      </c>
      <c r="B115" s="133">
        <v>951</v>
      </c>
      <c r="C115" s="134"/>
      <c r="D115" s="134" t="s">
        <v>257</v>
      </c>
      <c r="E115" s="115">
        <v>483.585</v>
      </c>
      <c r="F115" s="74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6"/>
      <c r="W115" s="159"/>
      <c r="X115" s="66">
        <v>0</v>
      </c>
      <c r="Y115" s="162">
        <f t="shared" si="2"/>
        <v>0</v>
      </c>
    </row>
    <row r="116" spans="1:25" ht="38.25" thickBot="1">
      <c r="A116" s="92" t="s">
        <v>29</v>
      </c>
      <c r="B116" s="93" t="s">
        <v>2</v>
      </c>
      <c r="C116" s="94"/>
      <c r="D116" s="94" t="s">
        <v>212</v>
      </c>
      <c r="E116" s="117">
        <f>E117+E176</f>
        <v>98039.77775</v>
      </c>
      <c r="F116" s="74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6"/>
      <c r="W116" s="159"/>
      <c r="X116" s="166">
        <f>X117+X176</f>
        <v>42707.28512</v>
      </c>
      <c r="Y116" s="162">
        <f t="shared" si="2"/>
        <v>43.56118108397079</v>
      </c>
    </row>
    <row r="117" spans="1:25" ht="19.5" thickBot="1">
      <c r="A117" s="80" t="s">
        <v>18</v>
      </c>
      <c r="B117" s="77">
        <v>951</v>
      </c>
      <c r="C117" s="78"/>
      <c r="D117" s="77" t="s">
        <v>212</v>
      </c>
      <c r="E117" s="118">
        <f>E118+E119+E124+E128+E131+E132+E146+E148+E153+E160+E162+E164+E166+E168+E170+E172+E174+E157+E126+E130+E150+E155</f>
        <v>93714.60892</v>
      </c>
      <c r="F117" s="24" t="e">
        <f>#REF!+#REF!+F146+F148+#REF!+#REF!+#REF!+#REF!+#REF!+#REF!+#REF!+F172</f>
        <v>#REF!</v>
      </c>
      <c r="G117" s="24" t="e">
        <f>#REF!+#REF!+G146+G148+#REF!+#REF!+#REF!+#REF!+#REF!+#REF!+#REF!+G172</f>
        <v>#REF!</v>
      </c>
      <c r="H117" s="24" t="e">
        <f>#REF!+#REF!+H146+H148+#REF!+#REF!+#REF!+#REF!+#REF!+#REF!+#REF!+H172</f>
        <v>#REF!</v>
      </c>
      <c r="I117" s="24" t="e">
        <f>#REF!+#REF!+I146+I148+#REF!+#REF!+#REF!+#REF!+#REF!+#REF!+#REF!+I172</f>
        <v>#REF!</v>
      </c>
      <c r="J117" s="24" t="e">
        <f>#REF!+#REF!+J146+J148+#REF!+#REF!+#REF!+#REF!+#REF!+#REF!+#REF!+J172</f>
        <v>#REF!</v>
      </c>
      <c r="K117" s="24" t="e">
        <f>#REF!+#REF!+K146+K148+#REF!+#REF!+#REF!+#REF!+#REF!+#REF!+#REF!+K172</f>
        <v>#REF!</v>
      </c>
      <c r="L117" s="24" t="e">
        <f>#REF!+#REF!+L146+L148+#REF!+#REF!+#REF!+#REF!+#REF!+#REF!+#REF!+L172</f>
        <v>#REF!</v>
      </c>
      <c r="M117" s="24" t="e">
        <f>#REF!+#REF!+M146+M148+#REF!+#REF!+#REF!+#REF!+#REF!+#REF!+#REF!+M172</f>
        <v>#REF!</v>
      </c>
      <c r="N117" s="24" t="e">
        <f>#REF!+#REF!+N146+N148+#REF!+#REF!+#REF!+#REF!+#REF!+#REF!+#REF!+N172</f>
        <v>#REF!</v>
      </c>
      <c r="O117" s="24" t="e">
        <f>#REF!+#REF!+O146+O148+#REF!+#REF!+#REF!+#REF!+#REF!+#REF!+#REF!+O172</f>
        <v>#REF!</v>
      </c>
      <c r="P117" s="24" t="e">
        <f>#REF!+#REF!+P146+P148+#REF!+#REF!+#REF!+#REF!+#REF!+#REF!+#REF!+P172</f>
        <v>#REF!</v>
      </c>
      <c r="Q117" s="24" t="e">
        <f>#REF!+#REF!+Q146+Q148+#REF!+#REF!+#REF!+#REF!+#REF!+#REF!+#REF!+Q172</f>
        <v>#REF!</v>
      </c>
      <c r="R117" s="24" t="e">
        <f>#REF!+#REF!+R146+R148+#REF!+#REF!+#REF!+#REF!+#REF!+#REF!+#REF!+R172</f>
        <v>#REF!</v>
      </c>
      <c r="S117" s="24" t="e">
        <f>#REF!+#REF!+S146+S148+#REF!+#REF!+#REF!+#REF!+#REF!+#REF!+#REF!+S172</f>
        <v>#REF!</v>
      </c>
      <c r="T117" s="24" t="e">
        <f>#REF!+#REF!+T146+T148+#REF!+#REF!+#REF!+#REF!+#REF!+#REF!+#REF!+T172</f>
        <v>#REF!</v>
      </c>
      <c r="U117" s="24" t="e">
        <f>#REF!+#REF!+U146+U148+#REF!+#REF!+#REF!+#REF!+#REF!+#REF!+#REF!+U172</f>
        <v>#REF!</v>
      </c>
      <c r="V117" s="45" t="e">
        <f>#REF!+#REF!+V146+V148+#REF!+#REF!+#REF!+#REF!+#REF!+#REF!+#REF!+V172</f>
        <v>#REF!</v>
      </c>
      <c r="W117" s="160" t="e">
        <f>V117/E117*100</f>
        <v>#REF!</v>
      </c>
      <c r="X117" s="167">
        <f>X118+X119+X124+X128+X131+X132+X146+X148+X153+X160+X162+X164+X166+X168+X170+X172+X174+X157+X126+X130+X150+X155</f>
        <v>40638.65059</v>
      </c>
      <c r="Y117" s="162">
        <f t="shared" si="2"/>
        <v>43.36426418285692</v>
      </c>
    </row>
    <row r="118" spans="1:25" ht="20.25" customHeight="1" outlineLevel="3" thickBot="1">
      <c r="A118" s="8" t="s">
        <v>30</v>
      </c>
      <c r="B118" s="16">
        <v>951</v>
      </c>
      <c r="C118" s="9"/>
      <c r="D118" s="9" t="s">
        <v>213</v>
      </c>
      <c r="E118" s="10">
        <v>1775.523</v>
      </c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46"/>
      <c r="W118" s="160"/>
      <c r="X118" s="10">
        <v>808.72778</v>
      </c>
      <c r="Y118" s="162">
        <f t="shared" si="2"/>
        <v>45.54870762023359</v>
      </c>
    </row>
    <row r="119" spans="1:25" ht="49.5" customHeight="1" outlineLevel="5" thickBot="1">
      <c r="A119" s="8" t="s">
        <v>5</v>
      </c>
      <c r="B119" s="16">
        <v>951</v>
      </c>
      <c r="C119" s="9"/>
      <c r="D119" s="9" t="s">
        <v>212</v>
      </c>
      <c r="E119" s="116">
        <f>E120+E121+E122+E123</f>
        <v>3266.1299999999997</v>
      </c>
      <c r="F119" s="23">
        <v>1204.8</v>
      </c>
      <c r="G119" s="7">
        <v>1204.8</v>
      </c>
      <c r="H119" s="7">
        <v>1204.8</v>
      </c>
      <c r="I119" s="7">
        <v>1204.8</v>
      </c>
      <c r="J119" s="7">
        <v>1204.8</v>
      </c>
      <c r="K119" s="7">
        <v>1204.8</v>
      </c>
      <c r="L119" s="7">
        <v>1204.8</v>
      </c>
      <c r="M119" s="7">
        <v>1204.8</v>
      </c>
      <c r="N119" s="7">
        <v>1204.8</v>
      </c>
      <c r="O119" s="7">
        <v>1204.8</v>
      </c>
      <c r="P119" s="7">
        <v>1204.8</v>
      </c>
      <c r="Q119" s="7">
        <v>1204.8</v>
      </c>
      <c r="R119" s="7">
        <v>1204.8</v>
      </c>
      <c r="S119" s="7">
        <v>1204.8</v>
      </c>
      <c r="T119" s="7">
        <v>1204.8</v>
      </c>
      <c r="U119" s="34">
        <v>1204.8</v>
      </c>
      <c r="V119" s="48">
        <v>1147.63638</v>
      </c>
      <c r="W119" s="160">
        <f>V119/E119*100</f>
        <v>35.13749850740785</v>
      </c>
      <c r="X119" s="10">
        <f>X120+X121+X122+X123</f>
        <v>1395.03131</v>
      </c>
      <c r="Y119" s="162">
        <f t="shared" si="2"/>
        <v>42.712057082847295</v>
      </c>
    </row>
    <row r="120" spans="1:25" ht="36" customHeight="1" outlineLevel="6" thickBot="1">
      <c r="A120" s="95" t="s">
        <v>98</v>
      </c>
      <c r="B120" s="96">
        <v>951</v>
      </c>
      <c r="C120" s="63"/>
      <c r="D120" s="63" t="s">
        <v>214</v>
      </c>
      <c r="E120" s="115">
        <v>1809</v>
      </c>
      <c r="F120" s="27" t="e">
        <f>#REF!</f>
        <v>#REF!</v>
      </c>
      <c r="G120" s="27" t="e">
        <f>#REF!</f>
        <v>#REF!</v>
      </c>
      <c r="H120" s="27" t="e">
        <f>#REF!</f>
        <v>#REF!</v>
      </c>
      <c r="I120" s="27" t="e">
        <f>#REF!</f>
        <v>#REF!</v>
      </c>
      <c r="J120" s="27" t="e">
        <f>#REF!</f>
        <v>#REF!</v>
      </c>
      <c r="K120" s="27" t="e">
        <f>#REF!</f>
        <v>#REF!</v>
      </c>
      <c r="L120" s="27" t="e">
        <f>#REF!</f>
        <v>#REF!</v>
      </c>
      <c r="M120" s="27" t="e">
        <f>#REF!</f>
        <v>#REF!</v>
      </c>
      <c r="N120" s="27" t="e">
        <f>#REF!</f>
        <v>#REF!</v>
      </c>
      <c r="O120" s="27" t="e">
        <f>#REF!</f>
        <v>#REF!</v>
      </c>
      <c r="P120" s="27" t="e">
        <f>#REF!</f>
        <v>#REF!</v>
      </c>
      <c r="Q120" s="27" t="e">
        <f>#REF!</f>
        <v>#REF!</v>
      </c>
      <c r="R120" s="27" t="e">
        <f>#REF!</f>
        <v>#REF!</v>
      </c>
      <c r="S120" s="27" t="e">
        <f>#REF!</f>
        <v>#REF!</v>
      </c>
      <c r="T120" s="27" t="e">
        <f>#REF!</f>
        <v>#REF!</v>
      </c>
      <c r="U120" s="27" t="e">
        <f>#REF!</f>
        <v>#REF!</v>
      </c>
      <c r="V120" s="49" t="e">
        <f>#REF!</f>
        <v>#REF!</v>
      </c>
      <c r="W120" s="160" t="e">
        <f>V120/E120*100</f>
        <v>#REF!</v>
      </c>
      <c r="X120" s="66">
        <v>774.54375</v>
      </c>
      <c r="Y120" s="162">
        <f t="shared" si="2"/>
        <v>42.81612769485904</v>
      </c>
    </row>
    <row r="121" spans="1:25" ht="21.75" customHeight="1" outlineLevel="6" thickBot="1">
      <c r="A121" s="61" t="s">
        <v>31</v>
      </c>
      <c r="B121" s="62">
        <v>951</v>
      </c>
      <c r="C121" s="63"/>
      <c r="D121" s="63" t="s">
        <v>215</v>
      </c>
      <c r="E121" s="115">
        <v>0</v>
      </c>
      <c r="F121" s="41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54"/>
      <c r="W121" s="160"/>
      <c r="X121" s="66">
        <v>0</v>
      </c>
      <c r="Y121" s="162">
        <v>0</v>
      </c>
    </row>
    <row r="122" spans="1:25" ht="19.5" customHeight="1" outlineLevel="6" thickBot="1">
      <c r="A122" s="61" t="s">
        <v>99</v>
      </c>
      <c r="B122" s="62">
        <v>951</v>
      </c>
      <c r="C122" s="63"/>
      <c r="D122" s="63" t="s">
        <v>216</v>
      </c>
      <c r="E122" s="115">
        <v>1454.7</v>
      </c>
      <c r="F122" s="41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54"/>
      <c r="W122" s="160"/>
      <c r="X122" s="66">
        <v>618.05864</v>
      </c>
      <c r="Y122" s="162">
        <f t="shared" si="2"/>
        <v>42.48701725441671</v>
      </c>
    </row>
    <row r="123" spans="1:25" ht="19.5" customHeight="1" outlineLevel="6" thickBot="1">
      <c r="A123" s="61" t="s">
        <v>92</v>
      </c>
      <c r="B123" s="62">
        <v>951</v>
      </c>
      <c r="C123" s="63"/>
      <c r="D123" s="63" t="s">
        <v>217</v>
      </c>
      <c r="E123" s="115">
        <v>2.43</v>
      </c>
      <c r="F123" s="41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54"/>
      <c r="W123" s="160"/>
      <c r="X123" s="66">
        <v>2.42892</v>
      </c>
      <c r="Y123" s="162">
        <f t="shared" si="2"/>
        <v>99.95555555555555</v>
      </c>
    </row>
    <row r="124" spans="1:25" ht="49.5" customHeight="1" outlineLevel="6" thickBot="1">
      <c r="A124" s="8" t="s">
        <v>6</v>
      </c>
      <c r="B124" s="16">
        <v>951</v>
      </c>
      <c r="C124" s="9"/>
      <c r="D124" s="9" t="s">
        <v>212</v>
      </c>
      <c r="E124" s="10">
        <f>E125</f>
        <v>6497.024</v>
      </c>
      <c r="F124" s="23">
        <v>96</v>
      </c>
      <c r="G124" s="7">
        <v>96</v>
      </c>
      <c r="H124" s="7">
        <v>96</v>
      </c>
      <c r="I124" s="7">
        <v>96</v>
      </c>
      <c r="J124" s="7">
        <v>96</v>
      </c>
      <c r="K124" s="7">
        <v>96</v>
      </c>
      <c r="L124" s="7">
        <v>96</v>
      </c>
      <c r="M124" s="7">
        <v>96</v>
      </c>
      <c r="N124" s="7">
        <v>96</v>
      </c>
      <c r="O124" s="7">
        <v>96</v>
      </c>
      <c r="P124" s="7">
        <v>96</v>
      </c>
      <c r="Q124" s="7">
        <v>96</v>
      </c>
      <c r="R124" s="7">
        <v>96</v>
      </c>
      <c r="S124" s="7">
        <v>96</v>
      </c>
      <c r="T124" s="7">
        <v>96</v>
      </c>
      <c r="U124" s="34">
        <v>96</v>
      </c>
      <c r="V124" s="48">
        <v>141</v>
      </c>
      <c r="W124" s="160">
        <f>V124/E124*100</f>
        <v>2.1702243981244336</v>
      </c>
      <c r="X124" s="10">
        <f>X125</f>
        <v>2928.8975</v>
      </c>
      <c r="Y124" s="162">
        <f t="shared" si="2"/>
        <v>45.080601518479845</v>
      </c>
    </row>
    <row r="125" spans="1:25" ht="37.5" customHeight="1" outlineLevel="3" thickBot="1">
      <c r="A125" s="95" t="s">
        <v>94</v>
      </c>
      <c r="B125" s="62">
        <v>951</v>
      </c>
      <c r="C125" s="63"/>
      <c r="D125" s="63" t="s">
        <v>214</v>
      </c>
      <c r="E125" s="66">
        <v>6497.024</v>
      </c>
      <c r="F125" s="28" t="e">
        <f>#REF!</f>
        <v>#REF!</v>
      </c>
      <c r="G125" s="28" t="e">
        <f>#REF!</f>
        <v>#REF!</v>
      </c>
      <c r="H125" s="28" t="e">
        <f>#REF!</f>
        <v>#REF!</v>
      </c>
      <c r="I125" s="28" t="e">
        <f>#REF!</f>
        <v>#REF!</v>
      </c>
      <c r="J125" s="28" t="e">
        <f>#REF!</f>
        <v>#REF!</v>
      </c>
      <c r="K125" s="28" t="e">
        <f>#REF!</f>
        <v>#REF!</v>
      </c>
      <c r="L125" s="28" t="e">
        <f>#REF!</f>
        <v>#REF!</v>
      </c>
      <c r="M125" s="28" t="e">
        <f>#REF!</f>
        <v>#REF!</v>
      </c>
      <c r="N125" s="28" t="e">
        <f>#REF!</f>
        <v>#REF!</v>
      </c>
      <c r="O125" s="28" t="e">
        <f>#REF!</f>
        <v>#REF!</v>
      </c>
      <c r="P125" s="28" t="e">
        <f>#REF!</f>
        <v>#REF!</v>
      </c>
      <c r="Q125" s="28" t="e">
        <f>#REF!</f>
        <v>#REF!</v>
      </c>
      <c r="R125" s="28" t="e">
        <f>#REF!</f>
        <v>#REF!</v>
      </c>
      <c r="S125" s="28" t="e">
        <f>#REF!</f>
        <v>#REF!</v>
      </c>
      <c r="T125" s="28" t="e">
        <f>#REF!</f>
        <v>#REF!</v>
      </c>
      <c r="U125" s="28" t="e">
        <f>#REF!</f>
        <v>#REF!</v>
      </c>
      <c r="V125" s="50" t="e">
        <f>#REF!</f>
        <v>#REF!</v>
      </c>
      <c r="W125" s="160" t="e">
        <f>V125/E125*100</f>
        <v>#REF!</v>
      </c>
      <c r="X125" s="66">
        <v>2928.8975</v>
      </c>
      <c r="Y125" s="162">
        <f t="shared" si="2"/>
        <v>45.080601518479845</v>
      </c>
    </row>
    <row r="126" spans="1:25" ht="18.75" customHeight="1" outlineLevel="3" thickBot="1">
      <c r="A126" s="8" t="s">
        <v>88</v>
      </c>
      <c r="B126" s="16">
        <v>951</v>
      </c>
      <c r="C126" s="9"/>
      <c r="D126" s="9" t="s">
        <v>212</v>
      </c>
      <c r="E126" s="10">
        <f>E127</f>
        <v>123.7</v>
      </c>
      <c r="F126" s="112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4"/>
      <c r="W126" s="160"/>
      <c r="X126" s="10">
        <f>X127</f>
        <v>83.79</v>
      </c>
      <c r="Y126" s="162">
        <f t="shared" si="2"/>
        <v>67.73645917542441</v>
      </c>
    </row>
    <row r="127" spans="1:25" ht="33" customHeight="1" outlineLevel="3" thickBot="1">
      <c r="A127" s="61" t="s">
        <v>89</v>
      </c>
      <c r="B127" s="62">
        <v>951</v>
      </c>
      <c r="C127" s="63"/>
      <c r="D127" s="63" t="s">
        <v>218</v>
      </c>
      <c r="E127" s="66">
        <v>123.7</v>
      </c>
      <c r="F127" s="112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4"/>
      <c r="W127" s="160"/>
      <c r="X127" s="66">
        <v>83.79</v>
      </c>
      <c r="Y127" s="162">
        <f t="shared" si="2"/>
        <v>67.73645917542441</v>
      </c>
    </row>
    <row r="128" spans="1:25" ht="33" customHeight="1" outlineLevel="5" thickBot="1">
      <c r="A128" s="8" t="s">
        <v>7</v>
      </c>
      <c r="B128" s="16">
        <v>951</v>
      </c>
      <c r="C128" s="9"/>
      <c r="D128" s="9" t="s">
        <v>212</v>
      </c>
      <c r="E128" s="10">
        <f>E129</f>
        <v>5099.74</v>
      </c>
      <c r="F128" s="41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54"/>
      <c r="W128" s="160"/>
      <c r="X128" s="10">
        <f>X129</f>
        <v>2064.97493</v>
      </c>
      <c r="Y128" s="162">
        <f t="shared" si="2"/>
        <v>40.49176879605627</v>
      </c>
    </row>
    <row r="129" spans="1:25" ht="32.25" outlineLevel="4" thickBot="1">
      <c r="A129" s="95" t="s">
        <v>95</v>
      </c>
      <c r="B129" s="62">
        <v>951</v>
      </c>
      <c r="C129" s="63"/>
      <c r="D129" s="63" t="s">
        <v>214</v>
      </c>
      <c r="E129" s="66">
        <v>5099.74</v>
      </c>
      <c r="F129" s="29" t="e">
        <f>#REF!</f>
        <v>#REF!</v>
      </c>
      <c r="G129" s="29" t="e">
        <f>#REF!</f>
        <v>#REF!</v>
      </c>
      <c r="H129" s="29" t="e">
        <f>#REF!</f>
        <v>#REF!</v>
      </c>
      <c r="I129" s="29" t="e">
        <f>#REF!</f>
        <v>#REF!</v>
      </c>
      <c r="J129" s="29" t="e">
        <f>#REF!</f>
        <v>#REF!</v>
      </c>
      <c r="K129" s="29" t="e">
        <f>#REF!</f>
        <v>#REF!</v>
      </c>
      <c r="L129" s="29" t="e">
        <f>#REF!</f>
        <v>#REF!</v>
      </c>
      <c r="M129" s="29" t="e">
        <f>#REF!</f>
        <v>#REF!</v>
      </c>
      <c r="N129" s="29" t="e">
        <f>#REF!</f>
        <v>#REF!</v>
      </c>
      <c r="O129" s="29" t="e">
        <f>#REF!</f>
        <v>#REF!</v>
      </c>
      <c r="P129" s="29" t="e">
        <f>#REF!</f>
        <v>#REF!</v>
      </c>
      <c r="Q129" s="29" t="e">
        <f>#REF!</f>
        <v>#REF!</v>
      </c>
      <c r="R129" s="29" t="e">
        <f>#REF!</f>
        <v>#REF!</v>
      </c>
      <c r="S129" s="29" t="e">
        <f>#REF!</f>
        <v>#REF!</v>
      </c>
      <c r="T129" s="29" t="e">
        <f>#REF!</f>
        <v>#REF!</v>
      </c>
      <c r="U129" s="29" t="e">
        <f>#REF!</f>
        <v>#REF!</v>
      </c>
      <c r="V129" s="47" t="e">
        <f>#REF!</f>
        <v>#REF!</v>
      </c>
      <c r="W129" s="160" t="e">
        <f>V129/E129*100</f>
        <v>#REF!</v>
      </c>
      <c r="X129" s="66">
        <v>2064.97493</v>
      </c>
      <c r="Y129" s="162">
        <f t="shared" si="2"/>
        <v>40.49176879605627</v>
      </c>
    </row>
    <row r="130" spans="1:25" ht="16.5" outlineLevel="4" thickBot="1">
      <c r="A130" s="140" t="s">
        <v>105</v>
      </c>
      <c r="B130" s="16">
        <v>951</v>
      </c>
      <c r="C130" s="9"/>
      <c r="D130" s="9" t="s">
        <v>219</v>
      </c>
      <c r="E130" s="10">
        <v>302.4</v>
      </c>
      <c r="F130" s="41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139"/>
      <c r="W130" s="160"/>
      <c r="X130" s="10">
        <v>302.4</v>
      </c>
      <c r="Y130" s="162">
        <f t="shared" si="2"/>
        <v>100</v>
      </c>
    </row>
    <row r="131" spans="1:25" ht="32.25" outlineLevel="5" thickBot="1">
      <c r="A131" s="8" t="s">
        <v>32</v>
      </c>
      <c r="B131" s="16">
        <v>951</v>
      </c>
      <c r="C131" s="9"/>
      <c r="D131" s="9" t="s">
        <v>220</v>
      </c>
      <c r="E131" s="10">
        <v>200</v>
      </c>
      <c r="F131" s="2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4"/>
      <c r="V131" s="48">
        <v>0</v>
      </c>
      <c r="W131" s="160">
        <f>V131/E131*100</f>
        <v>0</v>
      </c>
      <c r="X131" s="10">
        <v>200</v>
      </c>
      <c r="Y131" s="162">
        <f t="shared" si="2"/>
        <v>100</v>
      </c>
    </row>
    <row r="132" spans="1:25" ht="16.5" outlineLevel="3" thickBot="1">
      <c r="A132" s="8" t="s">
        <v>8</v>
      </c>
      <c r="B132" s="16">
        <v>951</v>
      </c>
      <c r="C132" s="9"/>
      <c r="D132" s="9" t="s">
        <v>212</v>
      </c>
      <c r="E132" s="116">
        <f>E133+E135+E136+E139+E143+E144+E145+E138+E137+E134+E141+E142+E140</f>
        <v>47123.546480000005</v>
      </c>
      <c r="F132" s="28" t="e">
        <f>#REF!+#REF!</f>
        <v>#REF!</v>
      </c>
      <c r="G132" s="28" t="e">
        <f>#REF!+#REF!</f>
        <v>#REF!</v>
      </c>
      <c r="H132" s="28" t="e">
        <f>#REF!+#REF!</f>
        <v>#REF!</v>
      </c>
      <c r="I132" s="28" t="e">
        <f>#REF!+#REF!</f>
        <v>#REF!</v>
      </c>
      <c r="J132" s="28" t="e">
        <f>#REF!+#REF!</f>
        <v>#REF!</v>
      </c>
      <c r="K132" s="28" t="e">
        <f>#REF!+#REF!</f>
        <v>#REF!</v>
      </c>
      <c r="L132" s="28" t="e">
        <f>#REF!+#REF!</f>
        <v>#REF!</v>
      </c>
      <c r="M132" s="28" t="e">
        <f>#REF!+#REF!</f>
        <v>#REF!</v>
      </c>
      <c r="N132" s="28" t="e">
        <f>#REF!+#REF!</f>
        <v>#REF!</v>
      </c>
      <c r="O132" s="28" t="e">
        <f>#REF!+#REF!</f>
        <v>#REF!</v>
      </c>
      <c r="P132" s="28" t="e">
        <f>#REF!+#REF!</f>
        <v>#REF!</v>
      </c>
      <c r="Q132" s="28" t="e">
        <f>#REF!+#REF!</f>
        <v>#REF!</v>
      </c>
      <c r="R132" s="28" t="e">
        <f>#REF!+#REF!</f>
        <v>#REF!</v>
      </c>
      <c r="S132" s="28" t="e">
        <f>#REF!+#REF!</f>
        <v>#REF!</v>
      </c>
      <c r="T132" s="28" t="e">
        <f>#REF!+#REF!</f>
        <v>#REF!</v>
      </c>
      <c r="U132" s="28" t="e">
        <f>#REF!+#REF!</f>
        <v>#REF!</v>
      </c>
      <c r="V132" s="52" t="e">
        <f>#REF!+#REF!</f>
        <v>#REF!</v>
      </c>
      <c r="W132" s="160" t="e">
        <f>V132/E132*100</f>
        <v>#REF!</v>
      </c>
      <c r="X132" s="10">
        <f>X133+X135+X136+X139+X143+X144+X145+X138+X137+X134+X141+X142+X140</f>
        <v>21023.235479999996</v>
      </c>
      <c r="Y132" s="162">
        <f t="shared" si="2"/>
        <v>44.61301631642389</v>
      </c>
    </row>
    <row r="133" spans="1:25" ht="19.5" customHeight="1" outlineLevel="5" thickBot="1">
      <c r="A133" s="61" t="s">
        <v>9</v>
      </c>
      <c r="B133" s="62">
        <v>951</v>
      </c>
      <c r="C133" s="63"/>
      <c r="D133" s="63" t="s">
        <v>221</v>
      </c>
      <c r="E133" s="144">
        <v>1400</v>
      </c>
      <c r="F133" s="41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54"/>
      <c r="W133" s="160"/>
      <c r="X133" s="66">
        <v>676.51</v>
      </c>
      <c r="Y133" s="162">
        <f t="shared" si="2"/>
        <v>48.32214285714286</v>
      </c>
    </row>
    <row r="134" spans="1:25" ht="19.5" customHeight="1" outlineLevel="5" thickBot="1">
      <c r="A134" s="61" t="s">
        <v>133</v>
      </c>
      <c r="B134" s="62">
        <v>951</v>
      </c>
      <c r="C134" s="63"/>
      <c r="D134" s="63" t="s">
        <v>222</v>
      </c>
      <c r="E134" s="144">
        <v>0</v>
      </c>
      <c r="F134" s="41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54"/>
      <c r="W134" s="160"/>
      <c r="X134" s="66">
        <v>0</v>
      </c>
      <c r="Y134" s="162">
        <v>0</v>
      </c>
    </row>
    <row r="135" spans="1:25" ht="32.25" outlineLevel="5" thickBot="1">
      <c r="A135" s="95" t="s">
        <v>95</v>
      </c>
      <c r="B135" s="62">
        <v>951</v>
      </c>
      <c r="C135" s="63"/>
      <c r="D135" s="63" t="s">
        <v>214</v>
      </c>
      <c r="E135" s="144">
        <v>17403.74</v>
      </c>
      <c r="F135" s="2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4"/>
      <c r="V135" s="48">
        <v>9539.0701</v>
      </c>
      <c r="W135" s="160">
        <f>V135/E135*100</f>
        <v>54.81046085496566</v>
      </c>
      <c r="X135" s="66">
        <v>5983.70436</v>
      </c>
      <c r="Y135" s="162">
        <f t="shared" si="2"/>
        <v>34.38171542438579</v>
      </c>
    </row>
    <row r="136" spans="1:25" ht="33.75" customHeight="1" outlineLevel="4" thickBot="1">
      <c r="A136" s="61" t="s">
        <v>33</v>
      </c>
      <c r="B136" s="62">
        <v>951</v>
      </c>
      <c r="C136" s="63"/>
      <c r="D136" s="63" t="s">
        <v>223</v>
      </c>
      <c r="E136" s="144">
        <v>246.55</v>
      </c>
      <c r="F136" s="29" t="e">
        <f>#REF!</f>
        <v>#REF!</v>
      </c>
      <c r="G136" s="29" t="e">
        <f>#REF!</f>
        <v>#REF!</v>
      </c>
      <c r="H136" s="29" t="e">
        <f>#REF!</f>
        <v>#REF!</v>
      </c>
      <c r="I136" s="29" t="e">
        <f>#REF!</f>
        <v>#REF!</v>
      </c>
      <c r="J136" s="29" t="e">
        <f>#REF!</f>
        <v>#REF!</v>
      </c>
      <c r="K136" s="29" t="e">
        <f>#REF!</f>
        <v>#REF!</v>
      </c>
      <c r="L136" s="29" t="e">
        <f>#REF!</f>
        <v>#REF!</v>
      </c>
      <c r="M136" s="29" t="e">
        <f>#REF!</f>
        <v>#REF!</v>
      </c>
      <c r="N136" s="29" t="e">
        <f>#REF!</f>
        <v>#REF!</v>
      </c>
      <c r="O136" s="29" t="e">
        <f>#REF!</f>
        <v>#REF!</v>
      </c>
      <c r="P136" s="29" t="e">
        <f>#REF!</f>
        <v>#REF!</v>
      </c>
      <c r="Q136" s="29" t="e">
        <f>#REF!</f>
        <v>#REF!</v>
      </c>
      <c r="R136" s="29" t="e">
        <f>#REF!</f>
        <v>#REF!</v>
      </c>
      <c r="S136" s="29" t="e">
        <f>#REF!</f>
        <v>#REF!</v>
      </c>
      <c r="T136" s="29" t="e">
        <f>#REF!</f>
        <v>#REF!</v>
      </c>
      <c r="U136" s="29" t="e">
        <f>#REF!</f>
        <v>#REF!</v>
      </c>
      <c r="V136" s="51" t="e">
        <f>#REF!</f>
        <v>#REF!</v>
      </c>
      <c r="W136" s="160" t="e">
        <f>V136/E136*100</f>
        <v>#REF!</v>
      </c>
      <c r="X136" s="66">
        <v>18.17134</v>
      </c>
      <c r="Y136" s="162">
        <f t="shared" si="2"/>
        <v>7.370245386331373</v>
      </c>
    </row>
    <row r="137" spans="1:25" ht="19.5" customHeight="1" outlineLevel="4" thickBot="1">
      <c r="A137" s="61" t="s">
        <v>92</v>
      </c>
      <c r="B137" s="62">
        <v>951</v>
      </c>
      <c r="C137" s="63"/>
      <c r="D137" s="63" t="s">
        <v>217</v>
      </c>
      <c r="E137" s="144">
        <v>4356.62648</v>
      </c>
      <c r="F137" s="41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58"/>
      <c r="W137" s="160"/>
      <c r="X137" s="66">
        <v>4281.56614</v>
      </c>
      <c r="Y137" s="162">
        <f t="shared" si="2"/>
        <v>98.27709948638976</v>
      </c>
    </row>
    <row r="138" spans="1:25" ht="33.75" customHeight="1" outlineLevel="4" thickBot="1">
      <c r="A138" s="61" t="s">
        <v>86</v>
      </c>
      <c r="B138" s="62">
        <v>951</v>
      </c>
      <c r="C138" s="63"/>
      <c r="D138" s="63" t="s">
        <v>224</v>
      </c>
      <c r="E138" s="144">
        <v>0</v>
      </c>
      <c r="F138" s="41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58"/>
      <c r="W138" s="160"/>
      <c r="X138" s="66">
        <v>0</v>
      </c>
      <c r="Y138" s="162">
        <v>0</v>
      </c>
    </row>
    <row r="139" spans="1:25" ht="32.25" outlineLevel="5" thickBot="1">
      <c r="A139" s="61" t="s">
        <v>34</v>
      </c>
      <c r="B139" s="62">
        <v>951</v>
      </c>
      <c r="C139" s="63"/>
      <c r="D139" s="63" t="s">
        <v>225</v>
      </c>
      <c r="E139" s="66">
        <v>21523.23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4"/>
      <c r="V139" s="48">
        <v>1067.9833</v>
      </c>
      <c r="W139" s="160">
        <f>V139/E139*100</f>
        <v>4.9620029149899905</v>
      </c>
      <c r="X139" s="66">
        <v>9169.73861</v>
      </c>
      <c r="Y139" s="162">
        <f t="shared" si="2"/>
        <v>42.60391497930376</v>
      </c>
    </row>
    <row r="140" spans="1:25" ht="32.25" outlineLevel="5" thickBot="1">
      <c r="A140" s="146" t="s">
        <v>137</v>
      </c>
      <c r="B140" s="62">
        <v>951</v>
      </c>
      <c r="C140" s="63"/>
      <c r="D140" s="63" t="s">
        <v>226</v>
      </c>
      <c r="E140" s="66">
        <v>0</v>
      </c>
      <c r="F140" s="41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54"/>
      <c r="W140" s="160"/>
      <c r="X140" s="66">
        <v>0</v>
      </c>
      <c r="Y140" s="162">
        <v>0</v>
      </c>
    </row>
    <row r="141" spans="1:25" ht="32.25" outlineLevel="5" thickBot="1">
      <c r="A141" s="61" t="s">
        <v>134</v>
      </c>
      <c r="B141" s="62">
        <v>951</v>
      </c>
      <c r="C141" s="63"/>
      <c r="D141" s="63" t="s">
        <v>227</v>
      </c>
      <c r="E141" s="144">
        <v>0</v>
      </c>
      <c r="F141" s="41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54"/>
      <c r="W141" s="160"/>
      <c r="X141" s="66">
        <v>0</v>
      </c>
      <c r="Y141" s="162">
        <v>0</v>
      </c>
    </row>
    <row r="142" spans="1:25" ht="32.25" outlineLevel="5" thickBot="1">
      <c r="A142" s="61" t="s">
        <v>135</v>
      </c>
      <c r="B142" s="62">
        <v>951</v>
      </c>
      <c r="C142" s="63"/>
      <c r="D142" s="63" t="s">
        <v>230</v>
      </c>
      <c r="E142" s="66">
        <v>0</v>
      </c>
      <c r="F142" s="41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54"/>
      <c r="W142" s="160"/>
      <c r="X142" s="66">
        <v>0</v>
      </c>
      <c r="Y142" s="162">
        <v>0</v>
      </c>
    </row>
    <row r="143" spans="1:25" ht="32.25" outlineLevel="6" thickBot="1">
      <c r="A143" s="67" t="s">
        <v>35</v>
      </c>
      <c r="B143" s="62">
        <v>951</v>
      </c>
      <c r="C143" s="63"/>
      <c r="D143" s="63" t="s">
        <v>231</v>
      </c>
      <c r="E143" s="144">
        <v>1003.4</v>
      </c>
      <c r="F143" s="60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54"/>
      <c r="W143" s="160"/>
      <c r="X143" s="66">
        <v>420.0823</v>
      </c>
      <c r="Y143" s="162">
        <f aca="true" t="shared" si="3" ref="Y143:Y186">X143/E143*100</f>
        <v>41.86588598764202</v>
      </c>
    </row>
    <row r="144" spans="1:25" ht="34.5" customHeight="1" outlineLevel="6" thickBot="1">
      <c r="A144" s="67" t="s">
        <v>36</v>
      </c>
      <c r="B144" s="62">
        <v>951</v>
      </c>
      <c r="C144" s="63"/>
      <c r="D144" s="63" t="s">
        <v>232</v>
      </c>
      <c r="E144" s="144">
        <v>538</v>
      </c>
      <c r="F144" s="60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54"/>
      <c r="W144" s="160"/>
      <c r="X144" s="66">
        <v>250.54619</v>
      </c>
      <c r="Y144" s="162">
        <f t="shared" si="3"/>
        <v>46.56992379182156</v>
      </c>
    </row>
    <row r="145" spans="1:25" ht="34.5" customHeight="1" outlineLevel="6" thickBot="1">
      <c r="A145" s="67" t="s">
        <v>37</v>
      </c>
      <c r="B145" s="62">
        <v>951</v>
      </c>
      <c r="C145" s="63"/>
      <c r="D145" s="63" t="s">
        <v>233</v>
      </c>
      <c r="E145" s="144">
        <v>652</v>
      </c>
      <c r="F145" s="60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54"/>
      <c r="W145" s="160"/>
      <c r="X145" s="66">
        <v>222.91654</v>
      </c>
      <c r="Y145" s="162">
        <f t="shared" si="3"/>
        <v>34.18965337423313</v>
      </c>
    </row>
    <row r="146" spans="1:25" ht="18" customHeight="1" outlineLevel="6" thickBot="1">
      <c r="A146" s="26" t="s">
        <v>23</v>
      </c>
      <c r="B146" s="16">
        <v>951</v>
      </c>
      <c r="C146" s="69" t="s">
        <v>2</v>
      </c>
      <c r="D146" s="9" t="s">
        <v>234</v>
      </c>
      <c r="E146" s="27">
        <f>E147</f>
        <v>1624</v>
      </c>
      <c r="F146" s="25" t="e">
        <f>#REF!+#REF!</f>
        <v>#REF!</v>
      </c>
      <c r="G146" s="25" t="e">
        <f>#REF!+#REF!</f>
        <v>#REF!</v>
      </c>
      <c r="H146" s="25" t="e">
        <f>#REF!+#REF!</f>
        <v>#REF!</v>
      </c>
      <c r="I146" s="25" t="e">
        <f>#REF!+#REF!</f>
        <v>#REF!</v>
      </c>
      <c r="J146" s="25" t="e">
        <f>#REF!+#REF!</f>
        <v>#REF!</v>
      </c>
      <c r="K146" s="25" t="e">
        <f>#REF!+#REF!</f>
        <v>#REF!</v>
      </c>
      <c r="L146" s="25" t="e">
        <f>#REF!+#REF!</f>
        <v>#REF!</v>
      </c>
      <c r="M146" s="25" t="e">
        <f>#REF!+#REF!</f>
        <v>#REF!</v>
      </c>
      <c r="N146" s="25" t="e">
        <f>#REF!+#REF!</f>
        <v>#REF!</v>
      </c>
      <c r="O146" s="25" t="e">
        <f>#REF!+#REF!</f>
        <v>#REF!</v>
      </c>
      <c r="P146" s="25" t="e">
        <f>#REF!+#REF!</f>
        <v>#REF!</v>
      </c>
      <c r="Q146" s="25" t="e">
        <f>#REF!+#REF!</f>
        <v>#REF!</v>
      </c>
      <c r="R146" s="25" t="e">
        <f>#REF!+#REF!</f>
        <v>#REF!</v>
      </c>
      <c r="S146" s="25" t="e">
        <f>#REF!+#REF!</f>
        <v>#REF!</v>
      </c>
      <c r="T146" s="25" t="e">
        <f>#REF!+#REF!</f>
        <v>#REF!</v>
      </c>
      <c r="U146" s="25" t="e">
        <f>#REF!+#REF!</f>
        <v>#REF!</v>
      </c>
      <c r="V146" s="53" t="e">
        <f>#REF!+#REF!</f>
        <v>#REF!</v>
      </c>
      <c r="W146" s="160" t="e">
        <f>V146/E146*100</f>
        <v>#REF!</v>
      </c>
      <c r="X146" s="27">
        <f>X147</f>
        <v>1373.4</v>
      </c>
      <c r="Y146" s="162">
        <f t="shared" si="3"/>
        <v>84.5689655172414</v>
      </c>
    </row>
    <row r="147" spans="1:25" ht="33.75" customHeight="1" outlineLevel="4" thickBot="1">
      <c r="A147" s="97" t="s">
        <v>14</v>
      </c>
      <c r="B147" s="62">
        <v>951</v>
      </c>
      <c r="C147" s="68" t="s">
        <v>2</v>
      </c>
      <c r="D147" s="63" t="s">
        <v>235</v>
      </c>
      <c r="E147" s="98">
        <v>1624</v>
      </c>
      <c r="F147" s="29" t="e">
        <f>#REF!</f>
        <v>#REF!</v>
      </c>
      <c r="G147" s="29" t="e">
        <f>#REF!</f>
        <v>#REF!</v>
      </c>
      <c r="H147" s="29" t="e">
        <f>#REF!</f>
        <v>#REF!</v>
      </c>
      <c r="I147" s="29" t="e">
        <f>#REF!</f>
        <v>#REF!</v>
      </c>
      <c r="J147" s="29" t="e">
        <f>#REF!</f>
        <v>#REF!</v>
      </c>
      <c r="K147" s="29" t="e">
        <f>#REF!</f>
        <v>#REF!</v>
      </c>
      <c r="L147" s="29" t="e">
        <f>#REF!</f>
        <v>#REF!</v>
      </c>
      <c r="M147" s="29" t="e">
        <f>#REF!</f>
        <v>#REF!</v>
      </c>
      <c r="N147" s="29" t="e">
        <f>#REF!</f>
        <v>#REF!</v>
      </c>
      <c r="O147" s="29" t="e">
        <f>#REF!</f>
        <v>#REF!</v>
      </c>
      <c r="P147" s="29" t="e">
        <f>#REF!</f>
        <v>#REF!</v>
      </c>
      <c r="Q147" s="29" t="e">
        <f>#REF!</f>
        <v>#REF!</v>
      </c>
      <c r="R147" s="29" t="e">
        <f>#REF!</f>
        <v>#REF!</v>
      </c>
      <c r="S147" s="29" t="e">
        <f>#REF!</f>
        <v>#REF!</v>
      </c>
      <c r="T147" s="29" t="e">
        <f>#REF!</f>
        <v>#REF!</v>
      </c>
      <c r="U147" s="29" t="e">
        <f>#REF!</f>
        <v>#REF!</v>
      </c>
      <c r="V147" s="51" t="e">
        <f>#REF!</f>
        <v>#REF!</v>
      </c>
      <c r="W147" s="160" t="e">
        <f>V147/E147*100</f>
        <v>#REF!</v>
      </c>
      <c r="X147" s="98">
        <v>1373.4</v>
      </c>
      <c r="Y147" s="162">
        <f t="shared" si="3"/>
        <v>84.5689655172414</v>
      </c>
    </row>
    <row r="148" spans="1:25" ht="33" customHeight="1" outlineLevel="6" thickBot="1">
      <c r="A148" s="8" t="s">
        <v>10</v>
      </c>
      <c r="B148" s="16">
        <v>951</v>
      </c>
      <c r="C148" s="9"/>
      <c r="D148" s="9" t="s">
        <v>234</v>
      </c>
      <c r="E148" s="10">
        <f>E149</f>
        <v>50</v>
      </c>
      <c r="F148" s="25" t="e">
        <f>#REF!+#REF!</f>
        <v>#REF!</v>
      </c>
      <c r="G148" s="25" t="e">
        <f>#REF!+#REF!</f>
        <v>#REF!</v>
      </c>
      <c r="H148" s="25" t="e">
        <f>#REF!+#REF!</f>
        <v>#REF!</v>
      </c>
      <c r="I148" s="25" t="e">
        <f>#REF!+#REF!</f>
        <v>#REF!</v>
      </c>
      <c r="J148" s="25" t="e">
        <f>#REF!+#REF!</f>
        <v>#REF!</v>
      </c>
      <c r="K148" s="25" t="e">
        <f>#REF!+#REF!</f>
        <v>#REF!</v>
      </c>
      <c r="L148" s="25" t="e">
        <f>#REF!+#REF!</f>
        <v>#REF!</v>
      </c>
      <c r="M148" s="25" t="e">
        <f>#REF!+#REF!</f>
        <v>#REF!</v>
      </c>
      <c r="N148" s="25" t="e">
        <f>#REF!+#REF!</f>
        <v>#REF!</v>
      </c>
      <c r="O148" s="25" t="e">
        <f>#REF!+#REF!</f>
        <v>#REF!</v>
      </c>
      <c r="P148" s="25" t="e">
        <f>#REF!+#REF!</f>
        <v>#REF!</v>
      </c>
      <c r="Q148" s="25" t="e">
        <f>#REF!+#REF!</f>
        <v>#REF!</v>
      </c>
      <c r="R148" s="25" t="e">
        <f>#REF!+#REF!</f>
        <v>#REF!</v>
      </c>
      <c r="S148" s="25" t="e">
        <f>#REF!+#REF!</f>
        <v>#REF!</v>
      </c>
      <c r="T148" s="25" t="e">
        <f>#REF!+#REF!</f>
        <v>#REF!</v>
      </c>
      <c r="U148" s="25" t="e">
        <f>#REF!+#REF!</f>
        <v>#REF!</v>
      </c>
      <c r="V148" s="53" t="e">
        <f>#REF!+#REF!</f>
        <v>#REF!</v>
      </c>
      <c r="W148" s="160" t="e">
        <f>V148/E148*100</f>
        <v>#REF!</v>
      </c>
      <c r="X148" s="10">
        <f>X149</f>
        <v>0</v>
      </c>
      <c r="Y148" s="162">
        <f t="shared" si="3"/>
        <v>0</v>
      </c>
    </row>
    <row r="149" spans="1:25" ht="48" outlineLevel="6" thickBot="1">
      <c r="A149" s="61" t="s">
        <v>41</v>
      </c>
      <c r="B149" s="62">
        <v>951</v>
      </c>
      <c r="C149" s="63"/>
      <c r="D149" s="63" t="s">
        <v>236</v>
      </c>
      <c r="E149" s="66">
        <v>50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4"/>
      <c r="V149" s="48">
        <v>0</v>
      </c>
      <c r="W149" s="160">
        <f>V149/E149*100</f>
        <v>0</v>
      </c>
      <c r="X149" s="66">
        <v>0</v>
      </c>
      <c r="Y149" s="162">
        <f t="shared" si="3"/>
        <v>0</v>
      </c>
    </row>
    <row r="150" spans="1:25" ht="16.5" outlineLevel="6" thickBot="1">
      <c r="A150" s="8" t="s">
        <v>106</v>
      </c>
      <c r="B150" s="16">
        <v>951</v>
      </c>
      <c r="C150" s="9"/>
      <c r="D150" s="9" t="s">
        <v>234</v>
      </c>
      <c r="E150" s="10">
        <f>E152+E151</f>
        <v>1644.64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4"/>
      <c r="V150" s="48"/>
      <c r="W150" s="160"/>
      <c r="X150" s="10">
        <f>X152+X151</f>
        <v>0</v>
      </c>
      <c r="Y150" s="162">
        <f t="shared" si="3"/>
        <v>0</v>
      </c>
    </row>
    <row r="151" spans="1:25" ht="48" customHeight="1" outlineLevel="6" thickBot="1">
      <c r="A151" s="154" t="s">
        <v>273</v>
      </c>
      <c r="B151" s="155">
        <v>951</v>
      </c>
      <c r="C151" s="156"/>
      <c r="D151" s="156" t="s">
        <v>274</v>
      </c>
      <c r="E151" s="157">
        <v>1243.68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4"/>
      <c r="V151" s="48"/>
      <c r="W151" s="160"/>
      <c r="X151" s="157">
        <v>0</v>
      </c>
      <c r="Y151" s="162">
        <f t="shared" si="3"/>
        <v>0</v>
      </c>
    </row>
    <row r="152" spans="1:25" ht="48" outlineLevel="6" thickBot="1">
      <c r="A152" s="61" t="s">
        <v>107</v>
      </c>
      <c r="B152" s="62">
        <v>951</v>
      </c>
      <c r="C152" s="63"/>
      <c r="D152" s="63" t="s">
        <v>238</v>
      </c>
      <c r="E152" s="66">
        <v>400.96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4"/>
      <c r="V152" s="48"/>
      <c r="W152" s="160"/>
      <c r="X152" s="66">
        <v>0</v>
      </c>
      <c r="Y152" s="162">
        <f t="shared" si="3"/>
        <v>0</v>
      </c>
    </row>
    <row r="153" spans="1:25" ht="16.5" outlineLevel="5" thickBot="1">
      <c r="A153" s="8" t="s">
        <v>11</v>
      </c>
      <c r="B153" s="16">
        <v>951</v>
      </c>
      <c r="C153" s="9"/>
      <c r="D153" s="9" t="s">
        <v>234</v>
      </c>
      <c r="E153" s="10">
        <f>E154</f>
        <v>200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4"/>
      <c r="V153" s="48">
        <v>110.26701</v>
      </c>
      <c r="W153" s="160">
        <f>V153/E153*100</f>
        <v>55.13350500000001</v>
      </c>
      <c r="X153" s="10">
        <f>X154</f>
        <v>28</v>
      </c>
      <c r="Y153" s="162">
        <f t="shared" si="3"/>
        <v>14.000000000000002</v>
      </c>
    </row>
    <row r="154" spans="1:25" ht="33" customHeight="1" outlineLevel="5" thickBot="1">
      <c r="A154" s="67" t="s">
        <v>43</v>
      </c>
      <c r="B154" s="62">
        <v>951</v>
      </c>
      <c r="C154" s="63"/>
      <c r="D154" s="63" t="s">
        <v>237</v>
      </c>
      <c r="E154" s="66">
        <v>200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4"/>
      <c r="V154" s="48">
        <v>2639.87191</v>
      </c>
      <c r="W154" s="160">
        <f>V154/E154*100</f>
        <v>1319.935955</v>
      </c>
      <c r="X154" s="66">
        <v>28</v>
      </c>
      <c r="Y154" s="162">
        <f t="shared" si="3"/>
        <v>14.000000000000002</v>
      </c>
    </row>
    <row r="155" spans="1:25" ht="22.5" customHeight="1" outlineLevel="5" thickBot="1">
      <c r="A155" s="70" t="s">
        <v>108</v>
      </c>
      <c r="B155" s="16">
        <v>951</v>
      </c>
      <c r="C155" s="9"/>
      <c r="D155" s="9" t="s">
        <v>234</v>
      </c>
      <c r="E155" s="116">
        <f>E156</f>
        <v>1043.11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4"/>
      <c r="V155" s="48"/>
      <c r="W155" s="160"/>
      <c r="X155" s="10">
        <f>X156</f>
        <v>248.84334</v>
      </c>
      <c r="Y155" s="162">
        <f t="shared" si="3"/>
        <v>23.855905896789412</v>
      </c>
    </row>
    <row r="156" spans="1:25" ht="20.25" customHeight="1" outlineLevel="5" thickBot="1">
      <c r="A156" s="67" t="s">
        <v>109</v>
      </c>
      <c r="B156" s="62">
        <v>951</v>
      </c>
      <c r="C156" s="63"/>
      <c r="D156" s="63" t="s">
        <v>239</v>
      </c>
      <c r="E156" s="115">
        <v>1043.11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4"/>
      <c r="V156" s="48"/>
      <c r="W156" s="160"/>
      <c r="X156" s="66">
        <v>248.84334</v>
      </c>
      <c r="Y156" s="162">
        <f t="shared" si="3"/>
        <v>23.855905896789412</v>
      </c>
    </row>
    <row r="157" spans="1:25" ht="20.25" customHeight="1" outlineLevel="5" thickBot="1">
      <c r="A157" s="8" t="s">
        <v>79</v>
      </c>
      <c r="B157" s="16">
        <v>951</v>
      </c>
      <c r="C157" s="9"/>
      <c r="D157" s="9" t="s">
        <v>234</v>
      </c>
      <c r="E157" s="10">
        <f>E158+E159</f>
        <v>50.35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4"/>
      <c r="V157" s="48"/>
      <c r="W157" s="160"/>
      <c r="X157" s="10">
        <f>X158+X159</f>
        <v>0</v>
      </c>
      <c r="Y157" s="162">
        <f t="shared" si="3"/>
        <v>0</v>
      </c>
    </row>
    <row r="158" spans="1:25" ht="53.25" customHeight="1" outlineLevel="5" thickBot="1">
      <c r="A158" s="67" t="s">
        <v>80</v>
      </c>
      <c r="B158" s="62">
        <v>951</v>
      </c>
      <c r="C158" s="63"/>
      <c r="D158" s="63" t="s">
        <v>240</v>
      </c>
      <c r="E158" s="66">
        <v>0.35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4"/>
      <c r="V158" s="48"/>
      <c r="W158" s="160"/>
      <c r="X158" s="66">
        <v>0</v>
      </c>
      <c r="Y158" s="162">
        <f t="shared" si="3"/>
        <v>0</v>
      </c>
    </row>
    <row r="159" spans="1:25" ht="24" customHeight="1" outlineLevel="5" thickBot="1">
      <c r="A159" s="61" t="s">
        <v>110</v>
      </c>
      <c r="B159" s="62">
        <v>951</v>
      </c>
      <c r="C159" s="63"/>
      <c r="D159" s="63" t="s">
        <v>241</v>
      </c>
      <c r="E159" s="66">
        <v>50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4"/>
      <c r="V159" s="48"/>
      <c r="W159" s="160"/>
      <c r="X159" s="66">
        <v>0</v>
      </c>
      <c r="Y159" s="162">
        <f t="shared" si="3"/>
        <v>0</v>
      </c>
    </row>
    <row r="160" spans="1:25" ht="24" customHeight="1" outlineLevel="5" thickBot="1">
      <c r="A160" s="132" t="s">
        <v>102</v>
      </c>
      <c r="B160" s="16">
        <v>951</v>
      </c>
      <c r="C160" s="9"/>
      <c r="D160" s="9" t="s">
        <v>141</v>
      </c>
      <c r="E160" s="116">
        <f>E161</f>
        <v>36.4827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4"/>
      <c r="V160" s="48"/>
      <c r="W160" s="160"/>
      <c r="X160" s="10">
        <f>X161</f>
        <v>0</v>
      </c>
      <c r="Y160" s="162">
        <f t="shared" si="3"/>
        <v>0</v>
      </c>
    </row>
    <row r="161" spans="1:25" ht="24" customHeight="1" outlineLevel="5" thickBot="1">
      <c r="A161" s="61" t="s">
        <v>92</v>
      </c>
      <c r="B161" s="96">
        <v>951</v>
      </c>
      <c r="C161" s="63"/>
      <c r="D161" s="63" t="s">
        <v>217</v>
      </c>
      <c r="E161" s="66">
        <v>36.4827</v>
      </c>
      <c r="F161" s="2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4"/>
      <c r="V161" s="48"/>
      <c r="W161" s="160"/>
      <c r="X161" s="66">
        <v>0</v>
      </c>
      <c r="Y161" s="162">
        <f t="shared" si="3"/>
        <v>0</v>
      </c>
    </row>
    <row r="162" spans="1:25" ht="19.5" outlineLevel="6" thickBot="1">
      <c r="A162" s="8" t="s">
        <v>12</v>
      </c>
      <c r="B162" s="16">
        <v>951</v>
      </c>
      <c r="C162" s="9"/>
      <c r="D162" s="9" t="s">
        <v>141</v>
      </c>
      <c r="E162" s="116">
        <f>E163</f>
        <v>1461.5712</v>
      </c>
      <c r="F162" s="21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32"/>
      <c r="V162" s="48">
        <v>0</v>
      </c>
      <c r="W162" s="160">
        <f>V162/E162*100</f>
        <v>0</v>
      </c>
      <c r="X162" s="10">
        <f>X163</f>
        <v>753.83689</v>
      </c>
      <c r="Y162" s="162">
        <f t="shared" si="3"/>
        <v>51.57715819797215</v>
      </c>
    </row>
    <row r="163" spans="1:25" ht="32.25" outlineLevel="6" thickBot="1">
      <c r="A163" s="95" t="s">
        <v>94</v>
      </c>
      <c r="B163" s="96">
        <v>951</v>
      </c>
      <c r="C163" s="63"/>
      <c r="D163" s="63" t="s">
        <v>214</v>
      </c>
      <c r="E163" s="66">
        <v>1461.5712</v>
      </c>
      <c r="F163" s="27" t="e">
        <f>#REF!</f>
        <v>#REF!</v>
      </c>
      <c r="G163" s="27" t="e">
        <f>#REF!</f>
        <v>#REF!</v>
      </c>
      <c r="H163" s="27" t="e">
        <f>#REF!</f>
        <v>#REF!</v>
      </c>
      <c r="I163" s="27" t="e">
        <f>#REF!</f>
        <v>#REF!</v>
      </c>
      <c r="J163" s="27" t="e">
        <f>#REF!</f>
        <v>#REF!</v>
      </c>
      <c r="K163" s="27" t="e">
        <f>#REF!</f>
        <v>#REF!</v>
      </c>
      <c r="L163" s="27" t="e">
        <f>#REF!</f>
        <v>#REF!</v>
      </c>
      <c r="M163" s="27" t="e">
        <f>#REF!</f>
        <v>#REF!</v>
      </c>
      <c r="N163" s="27" t="e">
        <f>#REF!</f>
        <v>#REF!</v>
      </c>
      <c r="O163" s="27" t="e">
        <f>#REF!</f>
        <v>#REF!</v>
      </c>
      <c r="P163" s="27" t="e">
        <f>#REF!</f>
        <v>#REF!</v>
      </c>
      <c r="Q163" s="27" t="e">
        <f>#REF!</f>
        <v>#REF!</v>
      </c>
      <c r="R163" s="27" t="e">
        <f>#REF!</f>
        <v>#REF!</v>
      </c>
      <c r="S163" s="27" t="e">
        <f>#REF!</f>
        <v>#REF!</v>
      </c>
      <c r="T163" s="27" t="e">
        <f>#REF!</f>
        <v>#REF!</v>
      </c>
      <c r="U163" s="27" t="e">
        <f>#REF!</f>
        <v>#REF!</v>
      </c>
      <c r="V163" s="49" t="e">
        <f>#REF!</f>
        <v>#REF!</v>
      </c>
      <c r="W163" s="160" t="e">
        <f>V163/E163*100</f>
        <v>#REF!</v>
      </c>
      <c r="X163" s="66">
        <v>753.83689</v>
      </c>
      <c r="Y163" s="162">
        <f t="shared" si="3"/>
        <v>51.57715819797215</v>
      </c>
    </row>
    <row r="164" spans="1:25" ht="16.5" outlineLevel="6" thickBot="1">
      <c r="A164" s="132" t="s">
        <v>259</v>
      </c>
      <c r="B164" s="16">
        <v>951</v>
      </c>
      <c r="C164" s="9"/>
      <c r="D164" s="9" t="s">
        <v>141</v>
      </c>
      <c r="E164" s="10">
        <f>E165</f>
        <v>73.39154</v>
      </c>
      <c r="F164" s="152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153"/>
      <c r="W164" s="160"/>
      <c r="X164" s="10">
        <f>X165</f>
        <v>0</v>
      </c>
      <c r="Y164" s="162">
        <f t="shared" si="3"/>
        <v>0</v>
      </c>
    </row>
    <row r="165" spans="1:25" ht="16.5" outlineLevel="6" thickBot="1">
      <c r="A165" s="61" t="s">
        <v>92</v>
      </c>
      <c r="B165" s="62">
        <v>951</v>
      </c>
      <c r="C165" s="63"/>
      <c r="D165" s="63" t="s">
        <v>217</v>
      </c>
      <c r="E165" s="66">
        <v>73.39154</v>
      </c>
      <c r="F165" s="152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153"/>
      <c r="W165" s="160"/>
      <c r="X165" s="66">
        <v>0</v>
      </c>
      <c r="Y165" s="162">
        <f t="shared" si="3"/>
        <v>0</v>
      </c>
    </row>
    <row r="166" spans="1:25" ht="19.5" outlineLevel="6" thickBot="1">
      <c r="A166" s="8" t="s">
        <v>13</v>
      </c>
      <c r="B166" s="16">
        <v>951</v>
      </c>
      <c r="C166" s="9"/>
      <c r="D166" s="9" t="s">
        <v>234</v>
      </c>
      <c r="E166" s="10">
        <f>E167</f>
        <v>865</v>
      </c>
      <c r="F166" s="56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54"/>
      <c r="W166" s="160"/>
      <c r="X166" s="10">
        <f>X167</f>
        <v>267.36336</v>
      </c>
      <c r="Y166" s="162">
        <f t="shared" si="3"/>
        <v>30.90905895953757</v>
      </c>
    </row>
    <row r="167" spans="1:25" ht="32.25" outlineLevel="6" thickBot="1">
      <c r="A167" s="61" t="s">
        <v>56</v>
      </c>
      <c r="B167" s="62">
        <v>951</v>
      </c>
      <c r="C167" s="63"/>
      <c r="D167" s="63" t="s">
        <v>242</v>
      </c>
      <c r="E167" s="66">
        <v>865</v>
      </c>
      <c r="F167" s="28" t="e">
        <f>#REF!</f>
        <v>#REF!</v>
      </c>
      <c r="G167" s="28" t="e">
        <f>#REF!</f>
        <v>#REF!</v>
      </c>
      <c r="H167" s="28" t="e">
        <f>#REF!</f>
        <v>#REF!</v>
      </c>
      <c r="I167" s="28" t="e">
        <f>#REF!</f>
        <v>#REF!</v>
      </c>
      <c r="J167" s="28" t="e">
        <f>#REF!</f>
        <v>#REF!</v>
      </c>
      <c r="K167" s="28" t="e">
        <f>#REF!</f>
        <v>#REF!</v>
      </c>
      <c r="L167" s="28" t="e">
        <f>#REF!</f>
        <v>#REF!</v>
      </c>
      <c r="M167" s="28" t="e">
        <f>#REF!</f>
        <v>#REF!</v>
      </c>
      <c r="N167" s="28" t="e">
        <f>#REF!</f>
        <v>#REF!</v>
      </c>
      <c r="O167" s="28" t="e">
        <f>#REF!</f>
        <v>#REF!</v>
      </c>
      <c r="P167" s="28" t="e">
        <f>#REF!</f>
        <v>#REF!</v>
      </c>
      <c r="Q167" s="28" t="e">
        <f>#REF!</f>
        <v>#REF!</v>
      </c>
      <c r="R167" s="28" t="e">
        <f>#REF!</f>
        <v>#REF!</v>
      </c>
      <c r="S167" s="28" t="e">
        <f>#REF!</f>
        <v>#REF!</v>
      </c>
      <c r="T167" s="28" t="e">
        <f>#REF!</f>
        <v>#REF!</v>
      </c>
      <c r="U167" s="28" t="e">
        <f>#REF!</f>
        <v>#REF!</v>
      </c>
      <c r="V167" s="50" t="e">
        <f>#REF!</f>
        <v>#REF!</v>
      </c>
      <c r="W167" s="160" t="e">
        <f aca="true" t="shared" si="4" ref="W167:W173">V167/E167*100</f>
        <v>#REF!</v>
      </c>
      <c r="X167" s="66">
        <v>267.36336</v>
      </c>
      <c r="Y167" s="162">
        <f t="shared" si="3"/>
        <v>30.90905895953757</v>
      </c>
    </row>
    <row r="168" spans="1:25" ht="32.25" outlineLevel="6" thickBot="1">
      <c r="A168" s="70" t="s">
        <v>16</v>
      </c>
      <c r="B168" s="16">
        <v>951</v>
      </c>
      <c r="C168" s="9"/>
      <c r="D168" s="9" t="s">
        <v>234</v>
      </c>
      <c r="E168" s="10">
        <f>E169</f>
        <v>2000</v>
      </c>
      <c r="F168" s="29" t="e">
        <f>#REF!</f>
        <v>#REF!</v>
      </c>
      <c r="G168" s="29" t="e">
        <f>#REF!</f>
        <v>#REF!</v>
      </c>
      <c r="H168" s="29" t="e">
        <f>#REF!</f>
        <v>#REF!</v>
      </c>
      <c r="I168" s="29" t="e">
        <f>#REF!</f>
        <v>#REF!</v>
      </c>
      <c r="J168" s="29" t="e">
        <f>#REF!</f>
        <v>#REF!</v>
      </c>
      <c r="K168" s="29" t="e">
        <f>#REF!</f>
        <v>#REF!</v>
      </c>
      <c r="L168" s="29" t="e">
        <f>#REF!</f>
        <v>#REF!</v>
      </c>
      <c r="M168" s="29" t="e">
        <f>#REF!</f>
        <v>#REF!</v>
      </c>
      <c r="N168" s="29" t="e">
        <f>#REF!</f>
        <v>#REF!</v>
      </c>
      <c r="O168" s="29" t="e">
        <f>#REF!</f>
        <v>#REF!</v>
      </c>
      <c r="P168" s="29" t="e">
        <f>#REF!</f>
        <v>#REF!</v>
      </c>
      <c r="Q168" s="29" t="e">
        <f>#REF!</f>
        <v>#REF!</v>
      </c>
      <c r="R168" s="29" t="e">
        <f>#REF!</f>
        <v>#REF!</v>
      </c>
      <c r="S168" s="29" t="e">
        <f>#REF!</f>
        <v>#REF!</v>
      </c>
      <c r="T168" s="29" t="e">
        <f>#REF!</f>
        <v>#REF!</v>
      </c>
      <c r="U168" s="29" t="e">
        <f>#REF!</f>
        <v>#REF!</v>
      </c>
      <c r="V168" s="47" t="e">
        <f>#REF!</f>
        <v>#REF!</v>
      </c>
      <c r="W168" s="160" t="e">
        <f t="shared" si="4"/>
        <v>#REF!</v>
      </c>
      <c r="X168" s="10">
        <f>X169</f>
        <v>1020</v>
      </c>
      <c r="Y168" s="162">
        <f t="shared" si="3"/>
        <v>51</v>
      </c>
    </row>
    <row r="169" spans="1:25" ht="32.25" customHeight="1" outlineLevel="6" thickBot="1">
      <c r="A169" s="67" t="s">
        <v>59</v>
      </c>
      <c r="B169" s="62">
        <v>951</v>
      </c>
      <c r="C169" s="63"/>
      <c r="D169" s="63" t="s">
        <v>243</v>
      </c>
      <c r="E169" s="66">
        <v>2000</v>
      </c>
      <c r="F169" s="27" t="e">
        <f>#REF!</f>
        <v>#REF!</v>
      </c>
      <c r="G169" s="27" t="e">
        <f>#REF!</f>
        <v>#REF!</v>
      </c>
      <c r="H169" s="27" t="e">
        <f>#REF!</f>
        <v>#REF!</v>
      </c>
      <c r="I169" s="27" t="e">
        <f>#REF!</f>
        <v>#REF!</v>
      </c>
      <c r="J169" s="27" t="e">
        <f>#REF!</f>
        <v>#REF!</v>
      </c>
      <c r="K169" s="27" t="e">
        <f>#REF!</f>
        <v>#REF!</v>
      </c>
      <c r="L169" s="27" t="e">
        <f>#REF!</f>
        <v>#REF!</v>
      </c>
      <c r="M169" s="27" t="e">
        <f>#REF!</f>
        <v>#REF!</v>
      </c>
      <c r="N169" s="27" t="e">
        <f>#REF!</f>
        <v>#REF!</v>
      </c>
      <c r="O169" s="27" t="e">
        <f>#REF!</f>
        <v>#REF!</v>
      </c>
      <c r="P169" s="27" t="e">
        <f>#REF!</f>
        <v>#REF!</v>
      </c>
      <c r="Q169" s="27" t="e">
        <f>#REF!</f>
        <v>#REF!</v>
      </c>
      <c r="R169" s="27" t="e">
        <f>#REF!</f>
        <v>#REF!</v>
      </c>
      <c r="S169" s="27" t="e">
        <f>#REF!</f>
        <v>#REF!</v>
      </c>
      <c r="T169" s="27" t="e">
        <f>#REF!</f>
        <v>#REF!</v>
      </c>
      <c r="U169" s="27" t="e">
        <f>#REF!</f>
        <v>#REF!</v>
      </c>
      <c r="V169" s="49" t="e">
        <f>#REF!</f>
        <v>#REF!</v>
      </c>
      <c r="W169" s="160" t="e">
        <f t="shared" si="4"/>
        <v>#REF!</v>
      </c>
      <c r="X169" s="66">
        <v>1020</v>
      </c>
      <c r="Y169" s="162">
        <f t="shared" si="3"/>
        <v>51</v>
      </c>
    </row>
    <row r="170" spans="1:25" ht="18.75" customHeight="1" outlineLevel="6" thickBot="1">
      <c r="A170" s="8" t="s">
        <v>21</v>
      </c>
      <c r="B170" s="16">
        <v>951</v>
      </c>
      <c r="C170" s="9"/>
      <c r="D170" s="9" t="s">
        <v>234</v>
      </c>
      <c r="E170" s="10">
        <f>E171</f>
        <v>0</v>
      </c>
      <c r="F170" s="22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33"/>
      <c r="V170" s="48">
        <v>48.715</v>
      </c>
      <c r="W170" s="160" t="e">
        <f t="shared" si="4"/>
        <v>#DIV/0!</v>
      </c>
      <c r="X170" s="10">
        <f>X171</f>
        <v>0</v>
      </c>
      <c r="Y170" s="162">
        <v>0</v>
      </c>
    </row>
    <row r="171" spans="1:25" ht="48.75" customHeight="1" outlineLevel="6" thickBot="1">
      <c r="A171" s="61" t="s">
        <v>60</v>
      </c>
      <c r="B171" s="62">
        <v>951</v>
      </c>
      <c r="C171" s="63"/>
      <c r="D171" s="63" t="s">
        <v>244</v>
      </c>
      <c r="E171" s="66">
        <v>0</v>
      </c>
      <c r="F171" s="27" t="e">
        <f>#REF!</f>
        <v>#REF!</v>
      </c>
      <c r="G171" s="27" t="e">
        <f>#REF!</f>
        <v>#REF!</v>
      </c>
      <c r="H171" s="27" t="e">
        <f>#REF!</f>
        <v>#REF!</v>
      </c>
      <c r="I171" s="27" t="e">
        <f>#REF!</f>
        <v>#REF!</v>
      </c>
      <c r="J171" s="27" t="e">
        <f>#REF!</f>
        <v>#REF!</v>
      </c>
      <c r="K171" s="27" t="e">
        <f>#REF!</f>
        <v>#REF!</v>
      </c>
      <c r="L171" s="27" t="e">
        <f>#REF!</f>
        <v>#REF!</v>
      </c>
      <c r="M171" s="27" t="e">
        <f>#REF!</f>
        <v>#REF!</v>
      </c>
      <c r="N171" s="27" t="e">
        <f>#REF!</f>
        <v>#REF!</v>
      </c>
      <c r="O171" s="27" t="e">
        <f>#REF!</f>
        <v>#REF!</v>
      </c>
      <c r="P171" s="27" t="e">
        <f>#REF!</f>
        <v>#REF!</v>
      </c>
      <c r="Q171" s="27" t="e">
        <f>#REF!</f>
        <v>#REF!</v>
      </c>
      <c r="R171" s="27" t="e">
        <f>#REF!</f>
        <v>#REF!</v>
      </c>
      <c r="S171" s="27" t="e">
        <f>#REF!</f>
        <v>#REF!</v>
      </c>
      <c r="T171" s="27" t="e">
        <f>#REF!</f>
        <v>#REF!</v>
      </c>
      <c r="U171" s="27" t="e">
        <f>#REF!</f>
        <v>#REF!</v>
      </c>
      <c r="V171" s="49" t="e">
        <f>#REF!</f>
        <v>#REF!</v>
      </c>
      <c r="W171" s="160" t="e">
        <f t="shared" si="4"/>
        <v>#REF!</v>
      </c>
      <c r="X171" s="66">
        <v>0</v>
      </c>
      <c r="Y171" s="162">
        <v>0</v>
      </c>
    </row>
    <row r="172" spans="1:25" ht="18" customHeight="1" outlineLevel="6" thickBot="1">
      <c r="A172" s="8" t="s">
        <v>61</v>
      </c>
      <c r="B172" s="16">
        <v>951</v>
      </c>
      <c r="C172" s="9"/>
      <c r="D172" s="9" t="s">
        <v>234</v>
      </c>
      <c r="E172" s="10">
        <f>E173</f>
        <v>100</v>
      </c>
      <c r="F172" s="25" t="e">
        <f>#REF!</f>
        <v>#REF!</v>
      </c>
      <c r="G172" s="25" t="e">
        <f>#REF!</f>
        <v>#REF!</v>
      </c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 t="e">
        <f>#REF!</f>
        <v>#REF!</v>
      </c>
      <c r="O172" s="25" t="e">
        <f>#REF!</f>
        <v>#REF!</v>
      </c>
      <c r="P172" s="25" t="e">
        <f>#REF!</f>
        <v>#REF!</v>
      </c>
      <c r="Q172" s="25" t="e">
        <f>#REF!</f>
        <v>#REF!</v>
      </c>
      <c r="R172" s="25" t="e">
        <f>#REF!</f>
        <v>#REF!</v>
      </c>
      <c r="S172" s="25" t="e">
        <f>#REF!</f>
        <v>#REF!</v>
      </c>
      <c r="T172" s="25" t="e">
        <f>#REF!</f>
        <v>#REF!</v>
      </c>
      <c r="U172" s="25" t="e">
        <f>#REF!</f>
        <v>#REF!</v>
      </c>
      <c r="V172" s="53" t="e">
        <f>#REF!</f>
        <v>#REF!</v>
      </c>
      <c r="W172" s="160" t="e">
        <f t="shared" si="4"/>
        <v>#REF!</v>
      </c>
      <c r="X172" s="10">
        <f>X173</f>
        <v>0</v>
      </c>
      <c r="Y172" s="162">
        <f t="shared" si="3"/>
        <v>0</v>
      </c>
    </row>
    <row r="173" spans="1:25" ht="32.25" outlineLevel="6" thickBot="1">
      <c r="A173" s="61" t="s">
        <v>62</v>
      </c>
      <c r="B173" s="62">
        <v>951</v>
      </c>
      <c r="C173" s="63"/>
      <c r="D173" s="63" t="s">
        <v>245</v>
      </c>
      <c r="E173" s="66">
        <v>100</v>
      </c>
      <c r="F173" s="29" t="e">
        <f>#REF!</f>
        <v>#REF!</v>
      </c>
      <c r="G173" s="29" t="e">
        <f>#REF!</f>
        <v>#REF!</v>
      </c>
      <c r="H173" s="29" t="e">
        <f>#REF!</f>
        <v>#REF!</v>
      </c>
      <c r="I173" s="29" t="e">
        <f>#REF!</f>
        <v>#REF!</v>
      </c>
      <c r="J173" s="29" t="e">
        <f>#REF!</f>
        <v>#REF!</v>
      </c>
      <c r="K173" s="29" t="e">
        <f>#REF!</f>
        <v>#REF!</v>
      </c>
      <c r="L173" s="29" t="e">
        <f>#REF!</f>
        <v>#REF!</v>
      </c>
      <c r="M173" s="29" t="e">
        <f>#REF!</f>
        <v>#REF!</v>
      </c>
      <c r="N173" s="29" t="e">
        <f>#REF!</f>
        <v>#REF!</v>
      </c>
      <c r="O173" s="29" t="e">
        <f>#REF!</f>
        <v>#REF!</v>
      </c>
      <c r="P173" s="29" t="e">
        <f>#REF!</f>
        <v>#REF!</v>
      </c>
      <c r="Q173" s="29" t="e">
        <f>#REF!</f>
        <v>#REF!</v>
      </c>
      <c r="R173" s="29" t="e">
        <f>#REF!</f>
        <v>#REF!</v>
      </c>
      <c r="S173" s="29" t="e">
        <f>#REF!</f>
        <v>#REF!</v>
      </c>
      <c r="T173" s="29" t="e">
        <f>#REF!</f>
        <v>#REF!</v>
      </c>
      <c r="U173" s="29" t="e">
        <f>#REF!</f>
        <v>#REF!</v>
      </c>
      <c r="V173" s="51" t="e">
        <f>#REF!</f>
        <v>#REF!</v>
      </c>
      <c r="W173" s="160" t="e">
        <f t="shared" si="4"/>
        <v>#REF!</v>
      </c>
      <c r="X173" s="66">
        <v>0</v>
      </c>
      <c r="Y173" s="162">
        <f t="shared" si="3"/>
        <v>0</v>
      </c>
    </row>
    <row r="174" spans="1:25" ht="33.75" customHeight="1" outlineLevel="6" thickBot="1">
      <c r="A174" s="70" t="s">
        <v>22</v>
      </c>
      <c r="B174" s="16">
        <v>951</v>
      </c>
      <c r="C174" s="9"/>
      <c r="D174" s="9" t="s">
        <v>234</v>
      </c>
      <c r="E174" s="10">
        <f>E175</f>
        <v>20178</v>
      </c>
      <c r="F174" s="41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58"/>
      <c r="W174" s="160"/>
      <c r="X174" s="10">
        <f>X175</f>
        <v>8140.15</v>
      </c>
      <c r="Y174" s="162">
        <f t="shared" si="3"/>
        <v>40.3417087917534</v>
      </c>
    </row>
    <row r="175" spans="1:25" ht="33.75" customHeight="1" outlineLevel="6" thickBot="1">
      <c r="A175" s="61" t="s">
        <v>63</v>
      </c>
      <c r="B175" s="62">
        <v>951</v>
      </c>
      <c r="C175" s="63"/>
      <c r="D175" s="63" t="s">
        <v>246</v>
      </c>
      <c r="E175" s="66">
        <v>20178</v>
      </c>
      <c r="F175" s="41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58"/>
      <c r="W175" s="160"/>
      <c r="X175" s="66">
        <v>8140.15</v>
      </c>
      <c r="Y175" s="162">
        <f t="shared" si="3"/>
        <v>40.3417087917534</v>
      </c>
    </row>
    <row r="176" spans="1:25" ht="26.25" outlineLevel="6" thickBot="1">
      <c r="A176" s="80" t="s">
        <v>20</v>
      </c>
      <c r="B176" s="77" t="s">
        <v>19</v>
      </c>
      <c r="C176" s="78"/>
      <c r="D176" s="77" t="s">
        <v>212</v>
      </c>
      <c r="E176" s="121">
        <f>E185+E179+E177+E183+E181</f>
        <v>4325.16883</v>
      </c>
      <c r="F176" s="24" t="e">
        <f>#REF!+#REF!</f>
        <v>#REF!</v>
      </c>
      <c r="G176" s="24" t="e">
        <f>#REF!+#REF!</f>
        <v>#REF!</v>
      </c>
      <c r="H176" s="24" t="e">
        <f>#REF!+#REF!</f>
        <v>#REF!</v>
      </c>
      <c r="I176" s="24" t="e">
        <f>#REF!+#REF!</f>
        <v>#REF!</v>
      </c>
      <c r="J176" s="24" t="e">
        <f>#REF!+#REF!</f>
        <v>#REF!</v>
      </c>
      <c r="K176" s="24" t="e">
        <f>#REF!+#REF!</f>
        <v>#REF!</v>
      </c>
      <c r="L176" s="24" t="e">
        <f>#REF!+#REF!</f>
        <v>#REF!</v>
      </c>
      <c r="M176" s="24" t="e">
        <f>#REF!+#REF!</f>
        <v>#REF!</v>
      </c>
      <c r="N176" s="24" t="e">
        <f>#REF!+#REF!</f>
        <v>#REF!</v>
      </c>
      <c r="O176" s="24" t="e">
        <f>#REF!+#REF!</f>
        <v>#REF!</v>
      </c>
      <c r="P176" s="24" t="e">
        <f>#REF!+#REF!</f>
        <v>#REF!</v>
      </c>
      <c r="Q176" s="24" t="e">
        <f>#REF!+#REF!</f>
        <v>#REF!</v>
      </c>
      <c r="R176" s="24" t="e">
        <f>#REF!+#REF!</f>
        <v>#REF!</v>
      </c>
      <c r="S176" s="24" t="e">
        <f>#REF!+#REF!</f>
        <v>#REF!</v>
      </c>
      <c r="T176" s="24" t="e">
        <f>#REF!+#REF!</f>
        <v>#REF!</v>
      </c>
      <c r="U176" s="24" t="e">
        <f>#REF!+#REF!</f>
        <v>#REF!</v>
      </c>
      <c r="V176" s="45" t="e">
        <f>#REF!+#REF!</f>
        <v>#REF!</v>
      </c>
      <c r="W176" s="160" t="e">
        <f>V176/E176*100</f>
        <v>#REF!</v>
      </c>
      <c r="X176" s="79">
        <f>X185+X179+X177+X183+X181</f>
        <v>2068.6345300000003</v>
      </c>
      <c r="Y176" s="162">
        <f t="shared" si="3"/>
        <v>47.82783311605435</v>
      </c>
    </row>
    <row r="177" spans="1:25" ht="16.5" outlineLevel="6" thickBot="1">
      <c r="A177" s="132" t="s">
        <v>130</v>
      </c>
      <c r="B177" s="130" t="s">
        <v>19</v>
      </c>
      <c r="C177" s="131"/>
      <c r="D177" s="130" t="s">
        <v>234</v>
      </c>
      <c r="E177" s="141">
        <f>E178</f>
        <v>157.06564</v>
      </c>
      <c r="F177" s="125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7"/>
      <c r="W177" s="160"/>
      <c r="X177" s="168">
        <f>X178</f>
        <v>23.01166</v>
      </c>
      <c r="Y177" s="162">
        <f t="shared" si="3"/>
        <v>14.650982862960987</v>
      </c>
    </row>
    <row r="178" spans="1:25" ht="16.5" outlineLevel="6" thickBot="1">
      <c r="A178" s="61" t="s">
        <v>92</v>
      </c>
      <c r="B178" s="128" t="s">
        <v>19</v>
      </c>
      <c r="C178" s="129"/>
      <c r="D178" s="128" t="s">
        <v>217</v>
      </c>
      <c r="E178" s="142">
        <v>157.06564</v>
      </c>
      <c r="F178" s="125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7"/>
      <c r="W178" s="160"/>
      <c r="X178" s="169">
        <v>23.01166</v>
      </c>
      <c r="Y178" s="162">
        <f t="shared" si="3"/>
        <v>14.650982862960987</v>
      </c>
    </row>
    <row r="179" spans="1:25" ht="16.5" outlineLevel="6" thickBot="1">
      <c r="A179" s="132" t="s">
        <v>102</v>
      </c>
      <c r="B179" s="130" t="s">
        <v>19</v>
      </c>
      <c r="C179" s="131"/>
      <c r="D179" s="130" t="s">
        <v>234</v>
      </c>
      <c r="E179" s="143">
        <f>E180</f>
        <v>839.52075</v>
      </c>
      <c r="F179" s="125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7"/>
      <c r="W179" s="160"/>
      <c r="X179" s="170">
        <f>X180</f>
        <v>248.93066</v>
      </c>
      <c r="Y179" s="162">
        <f t="shared" si="3"/>
        <v>29.651519631885215</v>
      </c>
    </row>
    <row r="180" spans="1:25" ht="16.5" outlineLevel="6" thickBot="1">
      <c r="A180" s="61" t="s">
        <v>92</v>
      </c>
      <c r="B180" s="128" t="s">
        <v>19</v>
      </c>
      <c r="C180" s="129"/>
      <c r="D180" s="128" t="s">
        <v>217</v>
      </c>
      <c r="E180" s="142">
        <v>839.52075</v>
      </c>
      <c r="F180" s="125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7"/>
      <c r="W180" s="160"/>
      <c r="X180" s="169">
        <v>248.93066</v>
      </c>
      <c r="Y180" s="162">
        <f t="shared" si="3"/>
        <v>29.651519631885215</v>
      </c>
    </row>
    <row r="181" spans="1:25" ht="16.5" outlineLevel="6" thickBot="1">
      <c r="A181" s="8" t="s">
        <v>12</v>
      </c>
      <c r="B181" s="130" t="s">
        <v>19</v>
      </c>
      <c r="C181" s="131"/>
      <c r="D181" s="130" t="s">
        <v>234</v>
      </c>
      <c r="E181" s="143">
        <f>E182</f>
        <v>29.58244</v>
      </c>
      <c r="F181" s="125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7"/>
      <c r="W181" s="160"/>
      <c r="X181" s="170">
        <f>X182</f>
        <v>17.84621</v>
      </c>
      <c r="Y181" s="162">
        <f t="shared" si="3"/>
        <v>60.327038608039096</v>
      </c>
    </row>
    <row r="182" spans="1:25" ht="16.5" outlineLevel="6" thickBot="1">
      <c r="A182" s="61" t="s">
        <v>92</v>
      </c>
      <c r="B182" s="128" t="s">
        <v>19</v>
      </c>
      <c r="C182" s="129"/>
      <c r="D182" s="128" t="s">
        <v>217</v>
      </c>
      <c r="E182" s="142">
        <v>29.58244</v>
      </c>
      <c r="F182" s="125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7"/>
      <c r="W182" s="160"/>
      <c r="X182" s="169">
        <v>17.84621</v>
      </c>
      <c r="Y182" s="162">
        <f t="shared" si="3"/>
        <v>60.327038608039096</v>
      </c>
    </row>
    <row r="183" spans="1:25" ht="16.5" outlineLevel="6" thickBot="1">
      <c r="A183" s="8" t="s">
        <v>260</v>
      </c>
      <c r="B183" s="16">
        <v>953</v>
      </c>
      <c r="C183" s="9"/>
      <c r="D183" s="9" t="s">
        <v>234</v>
      </c>
      <c r="E183" s="116">
        <f>E184</f>
        <v>30</v>
      </c>
      <c r="F183" s="125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7"/>
      <c r="W183" s="160"/>
      <c r="X183" s="10">
        <f>X184</f>
        <v>0</v>
      </c>
      <c r="Y183" s="162">
        <f t="shared" si="3"/>
        <v>0</v>
      </c>
    </row>
    <row r="184" spans="1:25" ht="32.25" outlineLevel="6" thickBot="1">
      <c r="A184" s="67" t="s">
        <v>261</v>
      </c>
      <c r="B184" s="62">
        <v>953</v>
      </c>
      <c r="C184" s="63"/>
      <c r="D184" s="63" t="s">
        <v>262</v>
      </c>
      <c r="E184" s="115">
        <v>30</v>
      </c>
      <c r="F184" s="125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7"/>
      <c r="W184" s="160"/>
      <c r="X184" s="66">
        <v>0</v>
      </c>
      <c r="Y184" s="162">
        <f t="shared" si="3"/>
        <v>0</v>
      </c>
    </row>
    <row r="185" spans="1:25" ht="16.5" outlineLevel="6" thickBot="1">
      <c r="A185" s="8" t="s">
        <v>15</v>
      </c>
      <c r="B185" s="16">
        <v>953</v>
      </c>
      <c r="C185" s="9"/>
      <c r="D185" s="9" t="s">
        <v>234</v>
      </c>
      <c r="E185" s="116">
        <f>E186</f>
        <v>3269</v>
      </c>
      <c r="F185" s="41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54"/>
      <c r="W185" s="160"/>
      <c r="X185" s="10">
        <f>X186</f>
        <v>1778.846</v>
      </c>
      <c r="Y185" s="162">
        <f t="shared" si="3"/>
        <v>54.41560110125421</v>
      </c>
    </row>
    <row r="186" spans="1:25" ht="49.5" customHeight="1" outlineLevel="6">
      <c r="A186" s="67" t="s">
        <v>75</v>
      </c>
      <c r="B186" s="62">
        <v>953</v>
      </c>
      <c r="C186" s="63"/>
      <c r="D186" s="63" t="s">
        <v>247</v>
      </c>
      <c r="E186" s="115">
        <v>3269</v>
      </c>
      <c r="F186" s="41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54"/>
      <c r="W186" s="160"/>
      <c r="X186" s="66">
        <v>1778.846</v>
      </c>
      <c r="Y186" s="162">
        <f t="shared" si="3"/>
        <v>54.41560110125421</v>
      </c>
    </row>
    <row r="187" spans="1:25" ht="18.75">
      <c r="A187" s="37" t="s">
        <v>3</v>
      </c>
      <c r="B187" s="37"/>
      <c r="C187" s="37"/>
      <c r="D187" s="37"/>
      <c r="E187" s="119">
        <f>E11+E116</f>
        <v>599036.3865099999</v>
      </c>
      <c r="F187" s="30" t="e">
        <f>#REF!+#REF!+F176+F117</f>
        <v>#REF!</v>
      </c>
      <c r="G187" s="30" t="e">
        <f>#REF!+#REF!+G176+G117</f>
        <v>#REF!</v>
      </c>
      <c r="H187" s="30" t="e">
        <f>#REF!+#REF!+H176+H117</f>
        <v>#REF!</v>
      </c>
      <c r="I187" s="30" t="e">
        <f>#REF!+#REF!+I176+I117</f>
        <v>#REF!</v>
      </c>
      <c r="J187" s="30" t="e">
        <f>#REF!+#REF!+J176+J117</f>
        <v>#REF!</v>
      </c>
      <c r="K187" s="30" t="e">
        <f>#REF!+#REF!+K176+K117</f>
        <v>#REF!</v>
      </c>
      <c r="L187" s="30" t="e">
        <f>#REF!+#REF!+L176+L117</f>
        <v>#REF!</v>
      </c>
      <c r="M187" s="30" t="e">
        <f>#REF!+#REF!+M176+M117</f>
        <v>#REF!</v>
      </c>
      <c r="N187" s="30" t="e">
        <f>#REF!+#REF!+N176+N117</f>
        <v>#REF!</v>
      </c>
      <c r="O187" s="30" t="e">
        <f>#REF!+#REF!+O176+O117</f>
        <v>#REF!</v>
      </c>
      <c r="P187" s="30" t="e">
        <f>#REF!+#REF!+P176+P117</f>
        <v>#REF!</v>
      </c>
      <c r="Q187" s="30" t="e">
        <f>#REF!+#REF!+Q176+Q117</f>
        <v>#REF!</v>
      </c>
      <c r="R187" s="30" t="e">
        <f>#REF!+#REF!+R176+R117</f>
        <v>#REF!</v>
      </c>
      <c r="S187" s="30" t="e">
        <f>#REF!+#REF!+S176+S117</f>
        <v>#REF!</v>
      </c>
      <c r="T187" s="30" t="e">
        <f>#REF!+#REF!+T176+T117</f>
        <v>#REF!</v>
      </c>
      <c r="U187" s="30" t="e">
        <f>#REF!+#REF!+U176+U117</f>
        <v>#REF!</v>
      </c>
      <c r="V187" s="55" t="e">
        <f>#REF!+#REF!+V176+V117</f>
        <v>#REF!</v>
      </c>
      <c r="W187" s="42" t="e">
        <f>V187/E187*100</f>
        <v>#REF!</v>
      </c>
      <c r="X187" s="119">
        <f>X11+X116</f>
        <v>318754.79159</v>
      </c>
      <c r="Y187" s="162">
        <f>X187/E187*100</f>
        <v>53.211257073559906</v>
      </c>
    </row>
    <row r="188" spans="1:21" ht="15.75">
      <c r="A188" s="1"/>
      <c r="B188" s="19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</sheetData>
  <sheetProtection/>
  <autoFilter ref="A10:E187"/>
  <mergeCells count="5">
    <mergeCell ref="A8:T8"/>
    <mergeCell ref="A7:T7"/>
    <mergeCell ref="B2:U2"/>
    <mergeCell ref="B3:U3"/>
    <mergeCell ref="B4:T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1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2016-08-16T00:25:29Z</cp:lastPrinted>
  <dcterms:created xsi:type="dcterms:W3CDTF">2008-11-11T04:53:42Z</dcterms:created>
  <dcterms:modified xsi:type="dcterms:W3CDTF">2016-08-28T22:12:22Z</dcterms:modified>
  <cp:category/>
  <cp:version/>
  <cp:contentType/>
  <cp:contentStatus/>
</cp:coreProperties>
</file>